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.3 Fund Summary" state="visible" r:id="rId4"/>
    <sheet sheetId="2" name="Capital Calls" state="visible" r:id="rId5"/>
    <sheet sheetId="3" name="Distributions" state="visible" r:id="rId6"/>
    <sheet sheetId="4" name="1.6 Historical KPIs" state="visible" r:id="rId7"/>
    <sheet sheetId="5" name="2.1 Portfolio Overview" state="visible" r:id="rId8"/>
    <sheet sheetId="6" name="2.2a Valuations" state="visible" r:id="rId9"/>
    <sheet sheetId="7" name="2.2b Valuation change" state="visible" r:id="rId10"/>
    <sheet sheetId="8" name="NAV" state="visible" r:id="rId11"/>
    <sheet sheetId="9" name="Carry Hurdle" state="visible" r:id="rId12"/>
  </sheets>
  <calcPr calcId="171027"/>
</workbook>
</file>

<file path=xl/sharedStrings.xml><?xml version="1.0" encoding="utf-8"?>
<sst xmlns="http://schemas.openxmlformats.org/spreadsheetml/2006/main" count="337" uniqueCount="220">
  <si>
    <t>Fund Summary as of 01-Jul-25</t>
  </si>
  <si>
    <t>Commitments, Drawdowns and Distributions</t>
  </si>
  <si>
    <t>Total committed capital for investments</t>
  </si>
  <si>
    <t>Thereof for initial investment</t>
  </si>
  <si>
    <t>Invested</t>
  </si>
  <si>
    <t>Uncalled</t>
  </si>
  <si>
    <t>Thereof for follow-on investment</t>
  </si>
  <si>
    <t>Used for follow-on investment</t>
  </si>
  <si>
    <t>Total capital calls for investments</t>
  </si>
  <si>
    <t>In % of committed capital</t>
  </si>
  <si>
    <t>Total capital calls undue</t>
  </si>
  <si>
    <t>Uncalled capital for investments</t>
  </si>
  <si>
    <t>Total distributions</t>
  </si>
  <si>
    <t>Carry payments</t>
  </si>
  <si>
    <t>Cumulative distributions post carry</t>
  </si>
  <si>
    <t>Capital calls for investment costs</t>
  </si>
  <si>
    <t>Capital calls for management fee</t>
  </si>
  <si>
    <t/>
  </si>
  <si>
    <t>Net Asset Value</t>
  </si>
  <si>
    <t>Fair value of portfolio</t>
  </si>
  <si>
    <t>Total other assets and liabilities</t>
  </si>
  <si>
    <t>Cash at bank</t>
  </si>
  <si>
    <t>Total NAV (pre carry)</t>
  </si>
  <si>
    <t>Carry accrual</t>
  </si>
  <si>
    <t>Total NAV (post carry)</t>
  </si>
  <si>
    <t>IRRs and Multiples</t>
  </si>
  <si>
    <t>IRR, gross</t>
  </si>
  <si>
    <t>IRR, net (post carry)</t>
  </si>
  <si>
    <t>DPI</t>
  </si>
  <si>
    <t>RVPI (pre carry)</t>
  </si>
  <si>
    <t>RVPI (post carry)</t>
  </si>
  <si>
    <t>RVPI (post carry, incl. mgmt fee)</t>
  </si>
  <si>
    <t>TVPI (pre carry)</t>
  </si>
  <si>
    <t>TVPI (post carry)</t>
  </si>
  <si>
    <t>TVPI (post carry, incl. mgmt fee)</t>
  </si>
  <si>
    <t>PICC</t>
  </si>
  <si>
    <t>#</t>
  </si>
  <si>
    <t>Date</t>
  </si>
  <si>
    <t>Quarter</t>
  </si>
  <si>
    <t>Drittkosten</t>
  </si>
  <si>
    <t>Initial</t>
  </si>
  <si>
    <t>Follow-on</t>
  </si>
  <si>
    <t>Investments (G)</t>
  </si>
  <si>
    <t>Mgmt Fee (N)</t>
  </si>
  <si>
    <t>Drittkosten-Abruf (P)</t>
  </si>
  <si>
    <t>Total Called (S)</t>
  </si>
  <si>
    <t>Cumulative (I)</t>
  </si>
  <si>
    <t>% called (J)</t>
  </si>
  <si>
    <t>Uncalled (K)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</si>
  <si>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</si>
  <si>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</si>
  <si>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</si>
  <si>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</si>
  <si>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</si>
  <si>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</si>
  <si>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</si>
  <si>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</si>
  <si>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</si>
  <si>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</si>
  <si>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</si>
  <si>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</si>
  <si>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</si>
  <si>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</si>
  <si>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</si>
  <si>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</si>
  <si>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</si>
  <si>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</si>
  <si>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</si>
  <si>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</si>
  <si>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</si>
  <si>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Q4 2021</t>
  </si>
  <si>
    <t>Q3 2022</t>
  </si>
  <si>
    <t>Q4 2022</t>
  </si>
  <si>
    <t>Q2 2023</t>
  </si>
  <si>
    <t>Q3 2023</t>
  </si>
  <si>
    <t>Q1 2025</t>
  </si>
  <si>
    <t>Σ</t>
  </si>
  <si>
    <t>Reason</t>
  </si>
  <si>
    <t>Repayment</t>
  </si>
  <si>
    <t>Dividend</t>
  </si>
  <si>
    <t>Gain</t>
  </si>
  <si>
    <t>Total</t>
  </si>
  <si>
    <t>Cumulative</t>
  </si>
  <si>
    <t>Exit Service Partner One</t>
  </si>
  <si>
    <t xml:space="preserve">zeuz GmbH </t>
  </si>
  <si>
    <t>Artisense Corp. 1. Tranche</t>
  </si>
  <si>
    <t>Artisense Corp. 2. Tranche</t>
  </si>
  <si>
    <t>Zeuz earn out</t>
  </si>
  <si>
    <t>Wirelane GmbH</t>
  </si>
  <si>
    <t>Intranav GmbH Exit</t>
  </si>
  <si>
    <t>Kudan Inc.</t>
  </si>
  <si>
    <t>Period</t>
  </si>
  <si>
    <t>Cum. Capital Calls</t>
  </si>
  <si>
    <t>Distributions</t>
  </si>
  <si>
    <t>NAV (post carry)</t>
  </si>
  <si>
    <t>Net paid-in</t>
  </si>
  <si>
    <t>RVPI</t>
  </si>
  <si>
    <t>IRR gross</t>
  </si>
  <si>
    <t>IRR net</t>
  </si>
  <si>
    <t>HY1 2016</t>
  </si>
  <si>
    <t>HY2 2016</t>
  </si>
  <si>
    <t>HY1 2017</t>
  </si>
  <si>
    <t>HY2 2017</t>
  </si>
  <si>
    <t>HY1 2018</t>
  </si>
  <si>
    <t>10M 2018</t>
  </si>
  <si>
    <t>HY2 2018</t>
  </si>
  <si>
    <t>HY1 2019</t>
  </si>
  <si>
    <t>HY2 2019</t>
  </si>
  <si>
    <t>HY1 2020</t>
  </si>
  <si>
    <t>HY2 2020</t>
  </si>
  <si>
    <t>HY1 2021</t>
  </si>
  <si>
    <t>HY2 2021</t>
  </si>
  <si>
    <t>HY1 2022</t>
  </si>
  <si>
    <t>HY2 2022</t>
  </si>
  <si>
    <t>HY1 2023</t>
  </si>
  <si>
    <t>HY2 2023</t>
  </si>
  <si>
    <t>HY1 2024</t>
  </si>
  <si>
    <t>HY2 2024</t>
  </si>
  <si>
    <t>HY1 2025</t>
  </si>
  <si>
    <t>HY2 2025</t>
  </si>
  <si>
    <t>Unrealised (€)</t>
  </si>
  <si>
    <t>Portfolio Company</t>
  </si>
  <si>
    <t>Closing</t>
  </si>
  <si>
    <t>Sector</t>
  </si>
  <si>
    <t>Holding %</t>
  </si>
  <si>
    <t>Book cost</t>
  </si>
  <si>
    <t>Fair value</t>
  </si>
  <si>
    <t>MM</t>
  </si>
  <si>
    <t>Wirepas Oy</t>
  </si>
  <si>
    <t>Communication Protocol</t>
  </si>
  <si>
    <t>Crate.io, Inc.</t>
  </si>
  <si>
    <t>Distributed SQL database</t>
  </si>
  <si>
    <t>SimScale GmbH</t>
  </si>
  <si>
    <t xml:space="preserve">Engineering simulation </t>
  </si>
  <si>
    <t>micropsi industries GmbH</t>
  </si>
  <si>
    <t>AI based robot control system</t>
  </si>
  <si>
    <t>Soley GmbH</t>
  </si>
  <si>
    <t>Data analytics solutions</t>
  </si>
  <si>
    <t>ObjectBox Limited</t>
  </si>
  <si>
    <t>Fastest on-device database for Mobile and IoT</t>
  </si>
  <si>
    <t>Energy Web Foundation</t>
  </si>
  <si>
    <t>Open-source, scalable blockchain platform</t>
  </si>
  <si>
    <t>n/a</t>
  </si>
  <si>
    <t>Isar Aerospace Technologies GmbH</t>
  </si>
  <si>
    <t>Propulsion systems and launch vehicles for low earth orbits</t>
  </si>
  <si>
    <t>Full-suit software for Electrical Charging Infrastructure</t>
  </si>
  <si>
    <t>IQM Finland Oy</t>
  </si>
  <si>
    <t>Quantum Computing Hardware</t>
  </si>
  <si>
    <t>Subtotal Unrealised</t>
  </si>
  <si>
    <t>Realised (€)</t>
  </si>
  <si>
    <t>Exit</t>
  </si>
  <si>
    <t>Type of realisation</t>
  </si>
  <si>
    <t>Holding sold %</t>
  </si>
  <si>
    <t>Proceeds</t>
  </si>
  <si>
    <t>Service Partner One GmbH</t>
  </si>
  <si>
    <t>Exit to trade buyer</t>
  </si>
  <si>
    <t>zeuz GmbH</t>
  </si>
  <si>
    <t>Artisense Corporation / Kudan</t>
  </si>
  <si>
    <t>Partial secondary</t>
  </si>
  <si>
    <t>Intranav GmbH</t>
  </si>
  <si>
    <t>vr-on GmbH</t>
  </si>
  <si>
    <t>Subtotal Realised</t>
  </si>
  <si>
    <t>Unrealised and realised (€)</t>
  </si>
  <si>
    <t>Total book cost</t>
  </si>
  <si>
    <t>Valuation &amp; proceeds</t>
  </si>
  <si>
    <t>Total cost</t>
  </si>
  <si>
    <t>Realised value</t>
  </si>
  <si>
    <t>Current investment</t>
  </si>
  <si>
    <t>Current valuation</t>
  </si>
  <si>
    <t>Capital proceeds</t>
  </si>
  <si>
    <t>Income proceeds</t>
  </si>
  <si>
    <t>Total value</t>
  </si>
  <si>
    <t>Comment</t>
  </si>
  <si>
    <t>Verkauft 2019</t>
  </si>
  <si>
    <t>Raus in Q2 2022</t>
  </si>
  <si>
    <t>Verkauft Dec 21</t>
  </si>
  <si>
    <t>1811 Shares im November 2021 verkauft</t>
  </si>
  <si>
    <t>Verkauft Feb 20; Earn Out Nov 21</t>
  </si>
  <si>
    <t>Year</t>
  </si>
  <si>
    <t>Valuation current</t>
  </si>
  <si>
    <t>MM current</t>
  </si>
  <si>
    <t>Valuation prior</t>
  </si>
  <si>
    <t>MM prior</t>
  </si>
  <si>
    <t>Δ Valuation</t>
  </si>
  <si>
    <t>Net Asset Value — HY2 2025</t>
  </si>
  <si>
    <t>Participations</t>
  </si>
  <si>
    <t>Shareholder Loans to Participations</t>
  </si>
  <si>
    <t>Accrued interest on shareholder loans</t>
  </si>
  <si>
    <t>Valuation according to IFRS</t>
  </si>
  <si>
    <t>Investments</t>
  </si>
  <si>
    <t>Outstanding Capital Contributions</t>
  </si>
  <si>
    <t>Current Assets</t>
  </si>
  <si>
    <t>Financial Assets</t>
  </si>
  <si>
    <t>Other Assets</t>
  </si>
  <si>
    <t>TOTAL ASSETS</t>
  </si>
  <si>
    <t>Provisions</t>
  </si>
  <si>
    <t>Payables</t>
  </si>
  <si>
    <t>TOTAL LIABILITIES</t>
  </si>
  <si>
    <t>NET ASSETS (pre carry)</t>
  </si>
  <si>
    <t>NET ASSETS (post carry)</t>
  </si>
  <si>
    <t>Capital Contributions</t>
  </si>
  <si>
    <t>Result carried forward</t>
  </si>
  <si>
    <t>Result year under report</t>
  </si>
  <si>
    <t>TOTAL PARTNERS' ACCOUNTS</t>
  </si>
  <si>
    <t>Waterfall</t>
  </si>
  <si>
    <t>Distributions (cumulative)</t>
  </si>
  <si>
    <t>NAV (pre carry)</t>
  </si>
  <si>
    <t>Total value available</t>
  </si>
  <si>
    <t>Drawdowns</t>
  </si>
  <si>
    <t>Preferred Return (4% p.a.)</t>
  </si>
  <si>
    <t>Excess above hurdle</t>
  </si>
  <si>
    <t>Catch-up GP (15/85)</t>
  </si>
  <si>
    <t>Carried Interest (15%)</t>
  </si>
  <si>
    <t>Total Carry (accrual)</t>
  </si>
  <si>
    <t>Total to LPs</t>
  </si>
  <si>
    <t>Net profit to LPs</t>
  </si>
  <si>
    <t>Amount</t>
  </si>
  <si>
    <t>Years</t>
  </si>
  <si>
    <t>Compounded</t>
  </si>
  <si>
    <t>Preferred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</si>
</sst>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(#,##0);–"/>
    <numFmt numFmtId="165" formatCode="0.00&quot;x&quot;"/>
    <numFmt numFmtId="166" formatCode="#,##0.00;(#,##0.00);–"/>
    <numFmt numFmtId="167" formatCode="dd.mm.yyyy"/>
    <numFmt numFmtId="168" formatCode="0.000"/>
  </numFmts>
  <fonts count="7" x14ac:knownFonts="1">
    <font>
      <color theme="1"/>
      <family val="2"/>
      <scheme val="minor"/>
      <sz val="11"/>
      <name val="Calibri"/>
    </font>
    <font>
      <b/>
      <sz val="12"/>
      <name val="Arial"/>
    </font>
    <font>
      <b/>
      <color rgb="FF1D4ED8"/>
      <sz val="10"/>
      <name val="Arial"/>
    </font>
    <font>
      <b/>
      <sz val="9"/>
      <name val="Arial"/>
    </font>
    <font>
      <sz val="9"/>
      <name val="Arial"/>
    </font>
    <font>
      <b/>
      <color rgb="FFFFFFFF"/>
      <sz val="8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060B2C"/>
      </patternFill>
    </fill>
    <fill>
      <patternFill patternType="solid">
        <fgColor rgb="FFDFF3F8"/>
      </patternFill>
    </fill>
  </fills>
  <borders count="2">
    <border>
      <left/>
      <right/>
      <top/>
      <bottom/>
      <diagonal/>
    </border>
    <border>
      <left/>
      <right/>
      <top style="thin">
        <color rgb="FF94A3B8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0" fontId="4" fillId="0" borderId="0" xfId="0" applyNumberFormat="1" applyFont="1"/>
    <xf numFmtId="10" fontId="3" fillId="0" borderId="0" xfId="0" applyNumberFormat="1" applyFont="1"/>
    <xf numFmtId="165" fontId="4" fillId="0" borderId="0" xfId="0" applyNumberFormat="1" applyFont="1"/>
    <xf numFmtId="166" fontId="0" fillId="0" borderId="0" xfId="0" applyNumberFormat="1"/>
    <xf numFmtId="10" fontId="0" fillId="0" borderId="0" xfId="0" applyNumberFormat="1"/>
    <xf numFmtId="0" fontId="5" fillId="2" borderId="0" xfId="0" applyFont="1" applyFill="1" applyAlignment="1">
      <alignment vertical="center" wrapText="1"/>
    </xf>
    <xf numFmtId="166" fontId="5" fillId="2" borderId="0" xfId="0" applyNumberFormat="1" applyFont="1" applyFill="1" applyAlignment="1">
      <alignment vertical="center" wrapText="1"/>
    </xf>
    <xf numFmtId="10" fontId="5" fillId="2" borderId="0" xfId="0" applyNumberFormat="1" applyFont="1" applyFill="1" applyAlignment="1">
      <alignment vertical="center" wrapText="1"/>
    </xf>
    <xf numFmtId="167" fontId="4" fillId="0" borderId="0" xfId="0" applyNumberFormat="1" applyFont="1"/>
    <xf numFmtId="166" fontId="4" fillId="0" borderId="0" xfId="0" applyNumberFormat="1" applyFont="1"/>
    <xf numFmtId="0" fontId="3" fillId="3" borderId="1" xfId="0" applyFont="1" applyFill="1" applyBorder="1"/>
    <xf numFmtId="166" fontId="3" fillId="3" borderId="1" xfId="0" applyNumberFormat="1" applyFont="1" applyFill="1" applyBorder="1"/>
    <xf numFmtId="165" fontId="0" fillId="0" borderId="0" xfId="0" applyNumberFormat="1"/>
    <xf numFmtId="164" fontId="5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0" fontId="3" fillId="3" borderId="1" xfId="0" applyNumberFormat="1" applyFont="1" applyFill="1" applyBorder="1"/>
    <xf numFmtId="0" fontId="6" fillId="0" borderId="0" xfId="0" applyFont="1"/>
    <xf numFmtId="166" fontId="3" fillId="0" borderId="0" xfId="0" applyNumberFormat="1" applyFont="1"/>
    <xf numFmtId="168" fontId="0" fillId="0" borderId="0" xfId="0" applyNumberFormat="1"/>
    <xf numFmtId="168" fontId="5" fillId="2" borderId="0" xfId="0" applyNumberFormat="1" applyFont="1" applyFill="1" applyAlignment="1">
      <alignment vertical="center" wrapText="1"/>
    </xf>
    <xf numFmtId="168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FormatPr defaultRowHeight="15" outlineLevelRow="0" outlineLevelCol="0" x14ac:dyDescent="55"/>
  <cols>
    <col min="1" max="1" width="48" customWidth="1"/>
    <col min="2" max="2" width="18" style="1" customWidth="1"/>
    <col min="3" max="3" width="12" customWidth="1"/>
  </cols>
  <sheetData>
    <row r="1" spans="1:1" s="2" customFormat="1" x14ac:dyDescent="0.25">
      <c r="A1" s="2" t="s">
        <v>0</v>
      </c>
    </row>
    <row r="3" spans="1:2" s="3" customFormat="1" x14ac:dyDescent="0.25">
      <c r="A3" s="3" t="s">
        <v>1</v>
      </c>
      <c r="B3" s="4"/>
    </row>
    <row r="4" spans="1:2" s="5" customFormat="1" x14ac:dyDescent="0.25">
      <c r="A4" s="5" t="s">
        <v>2</v>
      </c>
      <c r="B4" s="6">
        <v>28000000</v>
      </c>
    </row>
    <row r="5" spans="1:2" x14ac:dyDescent="0.25">
      <c r="A5" s="7" t="s">
        <v>3</v>
      </c>
      <c r="B5" s="8">
        <v>14000000</v>
      </c>
    </row>
    <row r="6" spans="1:2" x14ac:dyDescent="0.25">
      <c r="A6" s="7" t="s">
        <v>4</v>
      </c>
      <c r="B6" s="8">
        <v>-15112332.149999999</v>
      </c>
    </row>
    <row r="7" spans="1:2" x14ac:dyDescent="0.25">
      <c r="A7" s="7" t="s">
        <v>5</v>
      </c>
      <c r="B7" s="8">
        <v>-1112332.1499999985</v>
      </c>
    </row>
    <row r="8" spans="1:2" x14ac:dyDescent="0.25">
      <c r="A8" s="7" t="s">
        <v>6</v>
      </c>
      <c r="B8" s="8">
        <v>14000000</v>
      </c>
    </row>
    <row r="9" spans="1:2" x14ac:dyDescent="0.25">
      <c r="A9" s="7" t="s">
        <v>7</v>
      </c>
      <c r="B9" s="8">
        <v>-12680940.92</v>
      </c>
    </row>
    <row r="10" spans="1:2" x14ac:dyDescent="0.25">
      <c r="A10" s="7" t="s">
        <v>5</v>
      </c>
      <c r="B10" s="8">
        <v>1319059.08</v>
      </c>
    </row>
    <row r="11" spans="1:2" s="5" customFormat="1" x14ac:dyDescent="0.25">
      <c r="A11" s="5" t="s">
        <v>8</v>
      </c>
      <c r="B11" s="6">
        <v>27793273.069999997</v>
      </c>
    </row>
    <row r="12" spans="1:2" x14ac:dyDescent="0.25">
      <c r="A12" s="7" t="s">
        <v>9</v>
      </c>
      <c r="B12" s="9">
        <v>0.9926168953571427</v>
      </c>
    </row>
    <row r="13" spans="1:2" x14ac:dyDescent="0.25">
      <c r="A13" s="7" t="s">
        <v>10</v>
      </c>
      <c r="B13" s="8">
        <v>0</v>
      </c>
    </row>
    <row r="14" spans="1:2" x14ac:dyDescent="0.25">
      <c r="A14" s="7" t="s">
        <v>11</v>
      </c>
      <c r="B14" s="8">
        <v>206726.93000000343</v>
      </c>
    </row>
    <row r="15" spans="1:2" s="5" customFormat="1" x14ac:dyDescent="0.25">
      <c r="A15" s="5" t="s">
        <v>12</v>
      </c>
      <c r="B15" s="6">
        <v>-5827384.07</v>
      </c>
    </row>
    <row r="16" spans="1:2" x14ac:dyDescent="0.25">
      <c r="A16" s="7" t="s">
        <v>13</v>
      </c>
      <c r="B16" s="8">
        <v>0</v>
      </c>
    </row>
    <row r="17" spans="1:2" x14ac:dyDescent="0.25">
      <c r="A17" s="7" t="s">
        <v>14</v>
      </c>
      <c r="B17" s="8">
        <v>-5827384.07</v>
      </c>
    </row>
    <row r="18" spans="1:2" x14ac:dyDescent="0.25">
      <c r="A18" s="7" t="s">
        <v>15</v>
      </c>
      <c r="B18" s="8">
        <v>243935.95</v>
      </c>
    </row>
    <row r="19" spans="1:2" x14ac:dyDescent="0.25">
      <c r="A19" s="7" t="s">
        <v>16</v>
      </c>
      <c r="B19" s="8">
        <v>4305029.88</v>
      </c>
    </row>
    <row r="20" spans="1:2" x14ac:dyDescent="0.25">
      <c r="A20" s="7" t="s">
        <v>17</v>
      </c>
      <c r="B20" s="1"/>
    </row>
    <row r="21" spans="1:2" s="3" customFormat="1" x14ac:dyDescent="0.25">
      <c r="A21" s="3" t="s">
        <v>18</v>
      </c>
      <c r="B21" s="4"/>
    </row>
    <row r="22" spans="1:2" x14ac:dyDescent="0.25">
      <c r="A22" s="7" t="s">
        <v>19</v>
      </c>
      <c r="B22" s="8">
        <v>128847471.52</v>
      </c>
    </row>
    <row r="23" spans="1:2" x14ac:dyDescent="0.25">
      <c r="A23" s="7" t="s">
        <v>20</v>
      </c>
      <c r="B23" s="8">
        <v>-72221.75</v>
      </c>
    </row>
    <row r="24" spans="1:2" x14ac:dyDescent="0.25">
      <c r="A24" s="7" t="s">
        <v>21</v>
      </c>
      <c r="B24" s="8">
        <v>204925.56</v>
      </c>
    </row>
    <row r="25" spans="1:2" s="5" customFormat="1" x14ac:dyDescent="0.25">
      <c r="A25" s="5" t="s">
        <v>22</v>
      </c>
      <c r="B25" s="6">
        <v>128980175.33</v>
      </c>
    </row>
    <row r="26" spans="1:2" x14ac:dyDescent="0.25">
      <c r="A26" s="7" t="s">
        <v>23</v>
      </c>
      <c r="B26" s="8">
        <v>-15369798.075000001</v>
      </c>
    </row>
    <row r="27" spans="1:2" s="5" customFormat="1" x14ac:dyDescent="0.25">
      <c r="A27" s="5" t="s">
        <v>24</v>
      </c>
      <c r="B27" s="6">
        <v>113610377.255</v>
      </c>
    </row>
    <row r="28" spans="1:2" x14ac:dyDescent="0.25">
      <c r="A28" s="7" t="s">
        <v>17</v>
      </c>
      <c r="B28" s="1"/>
    </row>
    <row r="29" spans="1:2" s="3" customFormat="1" x14ac:dyDescent="0.25">
      <c r="A29" s="3" t="s">
        <v>25</v>
      </c>
      <c r="B29" s="4"/>
    </row>
    <row r="30" spans="1:2" s="5" customFormat="1" x14ac:dyDescent="0.25">
      <c r="A30" s="5" t="s">
        <v>26</v>
      </c>
      <c r="B30" s="10">
        <v>0.25500035674734856</v>
      </c>
    </row>
    <row r="31" spans="1:2" s="5" customFormat="1" x14ac:dyDescent="0.25">
      <c r="A31" s="5" t="s">
        <v>27</v>
      </c>
      <c r="B31" s="10">
        <v>0.20815118144389697</v>
      </c>
    </row>
    <row r="32" spans="1:2" x14ac:dyDescent="0.25">
      <c r="A32" s="7" t="s">
        <v>28</v>
      </c>
      <c r="B32" s="11">
        <v>0.2078446562153568</v>
      </c>
    </row>
    <row r="33" spans="1:2" x14ac:dyDescent="0.25">
      <c r="A33" s="7" t="s">
        <v>29</v>
      </c>
      <c r="B33" s="11">
        <v>4.600321495552342</v>
      </c>
    </row>
    <row r="34" spans="1:2" x14ac:dyDescent="0.25">
      <c r="A34" s="7" t="s">
        <v>30</v>
      </c>
      <c r="B34" s="11">
        <v>4.052128625711548</v>
      </c>
    </row>
    <row r="35" spans="1:2" x14ac:dyDescent="0.25">
      <c r="A35" s="7" t="s">
        <v>31</v>
      </c>
      <c r="B35" s="11">
        <v>3.5127554900041265</v>
      </c>
    </row>
    <row r="36" spans="1:2" x14ac:dyDescent="0.25">
      <c r="A36" s="7" t="s">
        <v>32</v>
      </c>
      <c r="B36" s="11">
        <v>4.8081661517677</v>
      </c>
    </row>
    <row r="37" spans="1:2" x14ac:dyDescent="0.25">
      <c r="A37" s="7" t="s">
        <v>33</v>
      </c>
      <c r="B37" s="11">
        <v>4.2599732819269045</v>
      </c>
    </row>
    <row r="38" spans="1:2" x14ac:dyDescent="0.25">
      <c r="A38" s="7" t="s">
        <v>34</v>
      </c>
      <c r="B38" s="11">
        <v>3.692934236689471</v>
      </c>
    </row>
    <row r="39" spans="1:2" x14ac:dyDescent="0.25">
      <c r="A39" s="7" t="s">
        <v>35</v>
      </c>
      <c r="B39" s="9">
        <v>0.9926168953571427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11" customWidth="1"/>
    <col min="4" max="6" width="14" style="12" customWidth="1"/>
    <col min="7" max="7" width="15" style="12" customWidth="1"/>
    <col min="8" max="9" width="14" style="12" customWidth="1"/>
    <col min="10" max="10" width="15" style="12" customWidth="1"/>
    <col min="11" max="11" width="16" style="12" customWidth="1"/>
    <col min="12" max="12" width="10" style="13" customWidth="1"/>
    <col min="13" max="13" width="16" style="12" customWidth="1"/>
  </cols>
  <sheetData>
    <row r="1" ht="24" customHeight="1" spans="1:13" x14ac:dyDescent="0.25">
      <c r="A1" s="14" t="s">
        <v>36</v>
      </c>
      <c r="B1" s="14" t="s">
        <v>37</v>
      </c>
      <c r="C1" s="14" t="s">
        <v>38</v>
      </c>
      <c r="D1" s="15" t="s">
        <v>39</v>
      </c>
      <c r="E1" s="15" t="s">
        <v>40</v>
      </c>
      <c r="F1" s="15" t="s">
        <v>41</v>
      </c>
      <c r="G1" s="15" t="s">
        <v>42</v>
      </c>
      <c r="H1" s="15" t="s">
        <v>43</v>
      </c>
      <c r="I1" s="15" t="s">
        <v>44</v>
      </c>
      <c r="J1" s="15" t="s">
        <v>45</v>
      </c>
      <c r="K1" s="15" t="s">
        <v>46</v>
      </c>
      <c r="L1" s="16" t="s">
        <v>47</v>
      </c>
      <c r="M1" s="15" t="s">
        <v>48</v>
      </c>
    </row>
    <row r="2" spans="1:13" x14ac:dyDescent="0.25">
      <c r="A2" s="7">
        <v>1</v>
      </c>
      <c r="B2" s="17">
        <v>42513</v>
      </c>
      <c r="C2" s="7" t="s">
        <v>49</v>
      </c>
      <c r="D2" s="18">
        <v>10000</v>
      </c>
      <c r="E2" s="18">
        <v>2300000</v>
      </c>
      <c r="F2" s="18">
        <v>0</v>
      </c>
      <c r="G2" s="18">
        <v>2310000</v>
      </c>
      <c r="H2" s="18">
        <v>266560</v>
      </c>
      <c r="I2" s="18">
        <v>0</v>
      </c>
      <c r="J2" s="18">
        <v>2576560</v>
      </c>
      <c r="K2" s="18">
        <v>2310000</v>
      </c>
      <c r="L2" s="9">
        <v>0.0825</v>
      </c>
      <c r="M2" s="18">
        <v>25690000</v>
      </c>
    </row>
    <row r="3" spans="1:13" x14ac:dyDescent="0.25">
      <c r="A3" s="7">
        <v>2</v>
      </c>
      <c r="B3" s="17">
        <v>42542</v>
      </c>
      <c r="C3" s="7" t="s">
        <v>49</v>
      </c>
      <c r="D3" s="18">
        <v>-10000</v>
      </c>
      <c r="E3" s="18">
        <v>0</v>
      </c>
      <c r="F3" s="18">
        <v>0</v>
      </c>
      <c r="G3" s="18">
        <v>-10000</v>
      </c>
      <c r="H3" s="18">
        <v>66640</v>
      </c>
      <c r="I3" s="18">
        <v>12240.18</v>
      </c>
      <c r="J3" s="18">
        <v>68880.18</v>
      </c>
      <c r="K3" s="18">
        <v>2300000</v>
      </c>
      <c r="L3" s="9">
        <v>0.08214285714285714</v>
      </c>
      <c r="M3" s="18">
        <v>25700000</v>
      </c>
    </row>
    <row r="4" spans="1:13" x14ac:dyDescent="0.25">
      <c r="A4" s="7">
        <v>3</v>
      </c>
      <c r="B4" s="17">
        <v>42580</v>
      </c>
      <c r="C4" s="7" t="s">
        <v>50</v>
      </c>
      <c r="D4" s="18">
        <v>0</v>
      </c>
      <c r="E4" s="18">
        <v>2164</v>
      </c>
      <c r="F4" s="18">
        <v>409784</v>
      </c>
      <c r="G4" s="18">
        <v>411948</v>
      </c>
      <c r="H4" s="18">
        <v>66640</v>
      </c>
      <c r="I4" s="18">
        <v>0</v>
      </c>
      <c r="J4" s="18">
        <v>478588</v>
      </c>
      <c r="K4" s="18">
        <v>2711948</v>
      </c>
      <c r="L4" s="9">
        <v>0.09685528571428571</v>
      </c>
      <c r="M4" s="18">
        <v>25288052</v>
      </c>
    </row>
    <row r="5" spans="1:13" x14ac:dyDescent="0.25">
      <c r="A5" s="7">
        <v>4</v>
      </c>
      <c r="B5" s="17">
        <v>42592</v>
      </c>
      <c r="C5" s="7" t="s">
        <v>50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30000</v>
      </c>
      <c r="J5" s="18">
        <v>30000</v>
      </c>
      <c r="K5" s="18">
        <v>2711948</v>
      </c>
      <c r="L5" s="9">
        <v>0.09685528571428571</v>
      </c>
      <c r="M5" s="18">
        <v>25288052</v>
      </c>
    </row>
    <row r="6" spans="1:13" x14ac:dyDescent="0.25">
      <c r="A6" s="7">
        <v>5</v>
      </c>
      <c r="B6" s="17">
        <v>42613</v>
      </c>
      <c r="C6" s="7" t="s">
        <v>50</v>
      </c>
      <c r="D6" s="18">
        <v>0</v>
      </c>
      <c r="E6" s="18">
        <v>0</v>
      </c>
      <c r="F6" s="18">
        <v>0</v>
      </c>
      <c r="G6" s="18">
        <v>0</v>
      </c>
      <c r="H6" s="18">
        <v>66640</v>
      </c>
      <c r="I6" s="18">
        <v>0</v>
      </c>
      <c r="J6" s="18">
        <v>66640</v>
      </c>
      <c r="K6" s="18">
        <v>2711948</v>
      </c>
      <c r="L6" s="9">
        <v>0.09685528571428571</v>
      </c>
      <c r="M6" s="18">
        <v>25288052</v>
      </c>
    </row>
    <row r="7" spans="1:13" x14ac:dyDescent="0.25">
      <c r="A7" s="7">
        <v>6</v>
      </c>
      <c r="B7" s="17">
        <v>42643</v>
      </c>
      <c r="C7" s="7" t="s">
        <v>50</v>
      </c>
      <c r="D7" s="18">
        <v>0</v>
      </c>
      <c r="E7" s="18">
        <v>0</v>
      </c>
      <c r="F7" s="18">
        <v>0</v>
      </c>
      <c r="G7" s="18">
        <v>0</v>
      </c>
      <c r="H7" s="18">
        <v>66640</v>
      </c>
      <c r="I7" s="18">
        <v>0</v>
      </c>
      <c r="J7" s="18">
        <v>66640</v>
      </c>
      <c r="K7" s="18">
        <v>2711948</v>
      </c>
      <c r="L7" s="9">
        <v>0.09685528571428571</v>
      </c>
      <c r="M7" s="18">
        <v>25288052</v>
      </c>
    </row>
    <row r="8" spans="1:13" x14ac:dyDescent="0.25">
      <c r="A8" s="7">
        <v>7</v>
      </c>
      <c r="B8" s="17">
        <v>42661</v>
      </c>
      <c r="C8" s="7" t="s">
        <v>51</v>
      </c>
      <c r="D8" s="18">
        <v>0</v>
      </c>
      <c r="E8" s="18">
        <v>1400000</v>
      </c>
      <c r="F8" s="18">
        <v>0</v>
      </c>
      <c r="G8" s="18">
        <v>1400000</v>
      </c>
      <c r="H8" s="18">
        <v>0</v>
      </c>
      <c r="I8" s="18">
        <v>70000</v>
      </c>
      <c r="J8" s="18">
        <v>1470000</v>
      </c>
      <c r="K8" s="18">
        <v>4111948</v>
      </c>
      <c r="L8" s="9">
        <v>0.14685528571428572</v>
      </c>
      <c r="M8" s="18">
        <v>23888052</v>
      </c>
    </row>
    <row r="9" spans="1:13" x14ac:dyDescent="0.25">
      <c r="A9" s="7">
        <v>8</v>
      </c>
      <c r="B9" s="17">
        <v>42674</v>
      </c>
      <c r="C9" s="7" t="s">
        <v>51</v>
      </c>
      <c r="D9" s="18">
        <v>0</v>
      </c>
      <c r="E9" s="18">
        <v>0</v>
      </c>
      <c r="F9" s="18">
        <v>0</v>
      </c>
      <c r="G9" s="18">
        <v>0</v>
      </c>
      <c r="H9" s="18">
        <v>66640</v>
      </c>
      <c r="I9" s="18">
        <v>0</v>
      </c>
      <c r="J9" s="18">
        <v>66640</v>
      </c>
      <c r="K9" s="18">
        <v>4111948</v>
      </c>
      <c r="L9" s="9">
        <v>0.14685528571428572</v>
      </c>
      <c r="M9" s="18">
        <v>23888052</v>
      </c>
    </row>
    <row r="10" spans="1:13" x14ac:dyDescent="0.25">
      <c r="A10" s="7">
        <v>9</v>
      </c>
      <c r="B10" s="17">
        <v>42681</v>
      </c>
      <c r="C10" s="7" t="s">
        <v>51</v>
      </c>
      <c r="D10" s="18">
        <v>0</v>
      </c>
      <c r="E10" s="18">
        <v>100000</v>
      </c>
      <c r="F10" s="18">
        <v>0</v>
      </c>
      <c r="G10" s="18">
        <v>100000</v>
      </c>
      <c r="H10" s="18">
        <v>0</v>
      </c>
      <c r="I10" s="18">
        <v>50000</v>
      </c>
      <c r="J10" s="18">
        <v>150000</v>
      </c>
      <c r="K10" s="18">
        <v>4211948</v>
      </c>
      <c r="L10" s="9">
        <v>0.15042671428571427</v>
      </c>
      <c r="M10" s="18">
        <v>23788052</v>
      </c>
    </row>
    <row r="11" spans="1:13" x14ac:dyDescent="0.25">
      <c r="A11" s="7">
        <v>10</v>
      </c>
      <c r="B11" s="17">
        <v>42704</v>
      </c>
      <c r="C11" s="7" t="s">
        <v>51</v>
      </c>
      <c r="D11" s="18">
        <v>0</v>
      </c>
      <c r="E11" s="18">
        <v>0</v>
      </c>
      <c r="F11" s="18">
        <v>0</v>
      </c>
      <c r="G11" s="18">
        <v>0</v>
      </c>
      <c r="H11" s="18">
        <v>66640</v>
      </c>
      <c r="I11" s="18">
        <v>0</v>
      </c>
      <c r="J11" s="18">
        <v>66640</v>
      </c>
      <c r="K11" s="18">
        <v>4211948</v>
      </c>
      <c r="L11" s="9">
        <v>0.15042671428571427</v>
      </c>
      <c r="M11" s="18">
        <v>23788052</v>
      </c>
    </row>
    <row r="12" spans="1:13" x14ac:dyDescent="0.25">
      <c r="A12" s="7">
        <v>11</v>
      </c>
      <c r="B12" s="17">
        <v>42732</v>
      </c>
      <c r="C12" s="7" t="s">
        <v>51</v>
      </c>
      <c r="D12" s="18">
        <v>0</v>
      </c>
      <c r="E12" s="18">
        <v>0</v>
      </c>
      <c r="F12" s="18">
        <v>0</v>
      </c>
      <c r="G12" s="18">
        <v>0</v>
      </c>
      <c r="H12" s="18">
        <v>66640</v>
      </c>
      <c r="I12" s="18">
        <v>0</v>
      </c>
      <c r="J12" s="18">
        <v>66640</v>
      </c>
      <c r="K12" s="18">
        <v>4211948</v>
      </c>
      <c r="L12" s="9">
        <v>0.15042671428571427</v>
      </c>
      <c r="M12" s="18">
        <v>23788052</v>
      </c>
    </row>
    <row r="13" spans="1:13" x14ac:dyDescent="0.25">
      <c r="A13" s="7">
        <v>12</v>
      </c>
      <c r="B13" s="17">
        <v>42740</v>
      </c>
      <c r="C13" s="7" t="s">
        <v>52</v>
      </c>
      <c r="D13" s="18">
        <v>0</v>
      </c>
      <c r="E13" s="18">
        <v>1500000</v>
      </c>
      <c r="F13" s="18">
        <v>0</v>
      </c>
      <c r="G13" s="18">
        <v>1500000</v>
      </c>
      <c r="H13" s="18">
        <v>0</v>
      </c>
      <c r="I13" s="18">
        <v>0</v>
      </c>
      <c r="J13" s="18">
        <v>1500000</v>
      </c>
      <c r="K13" s="18">
        <v>5711948</v>
      </c>
      <c r="L13" s="9">
        <v>0.20399814285714285</v>
      </c>
      <c r="M13" s="18">
        <v>22288052</v>
      </c>
    </row>
    <row r="14" spans="1:13" x14ac:dyDescent="0.25">
      <c r="A14" s="7">
        <v>13</v>
      </c>
      <c r="B14" s="17">
        <v>42765</v>
      </c>
      <c r="C14" s="7" t="s">
        <v>52</v>
      </c>
      <c r="D14" s="18">
        <v>0</v>
      </c>
      <c r="E14" s="18">
        <v>70000</v>
      </c>
      <c r="F14" s="18">
        <v>0</v>
      </c>
      <c r="G14" s="18">
        <v>70000</v>
      </c>
      <c r="H14" s="18">
        <v>199920</v>
      </c>
      <c r="I14" s="18">
        <v>0</v>
      </c>
      <c r="J14" s="18">
        <v>269920</v>
      </c>
      <c r="K14" s="18">
        <v>5781948</v>
      </c>
      <c r="L14" s="9">
        <v>0.20649814285714285</v>
      </c>
      <c r="M14" s="18">
        <v>22218052</v>
      </c>
    </row>
    <row r="15" spans="1:13" x14ac:dyDescent="0.25">
      <c r="A15" s="7">
        <v>14</v>
      </c>
      <c r="B15" s="17">
        <v>42850</v>
      </c>
      <c r="C15" s="7" t="s">
        <v>53</v>
      </c>
      <c r="D15" s="18">
        <v>0</v>
      </c>
      <c r="E15" s="18">
        <v>0</v>
      </c>
      <c r="F15" s="18">
        <v>0</v>
      </c>
      <c r="G15" s="18">
        <v>0</v>
      </c>
      <c r="H15" s="18">
        <v>199920</v>
      </c>
      <c r="I15" s="18">
        <v>0</v>
      </c>
      <c r="J15" s="18">
        <v>199920</v>
      </c>
      <c r="K15" s="18">
        <v>5781948</v>
      </c>
      <c r="L15" s="9">
        <v>0.20649814285714285</v>
      </c>
      <c r="M15" s="18">
        <v>22218052</v>
      </c>
    </row>
    <row r="16" spans="1:13" x14ac:dyDescent="0.25">
      <c r="A16" s="7">
        <v>15</v>
      </c>
      <c r="B16" s="17">
        <v>42865</v>
      </c>
      <c r="C16" s="7" t="s">
        <v>53</v>
      </c>
      <c r="D16" s="18">
        <v>0</v>
      </c>
      <c r="E16" s="18">
        <v>850000</v>
      </c>
      <c r="F16" s="18">
        <v>0</v>
      </c>
      <c r="G16" s="18">
        <v>850000</v>
      </c>
      <c r="H16" s="18">
        <v>0</v>
      </c>
      <c r="I16" s="18">
        <v>0</v>
      </c>
      <c r="J16" s="18">
        <v>850000</v>
      </c>
      <c r="K16" s="18">
        <v>6631948</v>
      </c>
      <c r="L16" s="9">
        <v>0.2368552857142857</v>
      </c>
      <c r="M16" s="18">
        <v>21368052</v>
      </c>
    </row>
    <row r="17" spans="1:13" x14ac:dyDescent="0.25">
      <c r="A17" s="7">
        <v>16</v>
      </c>
      <c r="B17" s="17">
        <v>42921</v>
      </c>
      <c r="C17" s="7" t="s">
        <v>54</v>
      </c>
      <c r="D17" s="18">
        <v>0</v>
      </c>
      <c r="E17" s="18">
        <v>0</v>
      </c>
      <c r="F17" s="18">
        <v>0</v>
      </c>
      <c r="G17" s="18">
        <v>0</v>
      </c>
      <c r="H17" s="18">
        <v>199920</v>
      </c>
      <c r="I17" s="18">
        <v>0</v>
      </c>
      <c r="J17" s="18">
        <v>199920</v>
      </c>
      <c r="K17" s="18">
        <v>6631948</v>
      </c>
      <c r="L17" s="9">
        <v>0.2368552857142857</v>
      </c>
      <c r="M17" s="18">
        <v>21368052</v>
      </c>
    </row>
    <row r="18" spans="1:13" x14ac:dyDescent="0.25">
      <c r="A18" s="7">
        <v>17</v>
      </c>
      <c r="B18" s="17">
        <v>42942</v>
      </c>
      <c r="C18" s="7" t="s">
        <v>54</v>
      </c>
      <c r="D18" s="18">
        <v>0</v>
      </c>
      <c r="E18" s="18">
        <v>449976.38</v>
      </c>
      <c r="F18" s="18">
        <v>0</v>
      </c>
      <c r="G18" s="18">
        <v>449976.38</v>
      </c>
      <c r="H18" s="18">
        <v>0</v>
      </c>
      <c r="I18" s="18">
        <v>0</v>
      </c>
      <c r="J18" s="18">
        <v>449976.38</v>
      </c>
      <c r="K18" s="18">
        <v>7081924.38</v>
      </c>
      <c r="L18" s="9">
        <v>0.2529258707142857</v>
      </c>
      <c r="M18" s="18">
        <v>20918075.62</v>
      </c>
    </row>
    <row r="19" spans="1:13" x14ac:dyDescent="0.25">
      <c r="A19" s="7">
        <v>18</v>
      </c>
      <c r="B19" s="17">
        <v>43067</v>
      </c>
      <c r="C19" s="7" t="s">
        <v>55</v>
      </c>
      <c r="D19" s="18">
        <v>0</v>
      </c>
      <c r="E19" s="18">
        <v>0</v>
      </c>
      <c r="F19" s="18">
        <v>0</v>
      </c>
      <c r="G19" s="18">
        <v>0</v>
      </c>
      <c r="H19" s="18">
        <v>199920</v>
      </c>
      <c r="I19" s="18">
        <v>0</v>
      </c>
      <c r="J19" s="18">
        <v>199920</v>
      </c>
      <c r="K19" s="18">
        <v>7081924.38</v>
      </c>
      <c r="L19" s="9">
        <v>0.2529258707142857</v>
      </c>
      <c r="M19" s="18">
        <v>20918075.62</v>
      </c>
    </row>
    <row r="20" spans="1:13" x14ac:dyDescent="0.25">
      <c r="A20" s="7">
        <v>19</v>
      </c>
      <c r="B20" s="17">
        <v>43102</v>
      </c>
      <c r="C20" s="7" t="s">
        <v>56</v>
      </c>
      <c r="D20" s="18">
        <v>0</v>
      </c>
      <c r="E20" s="18">
        <v>1016950</v>
      </c>
      <c r="F20" s="18">
        <v>0</v>
      </c>
      <c r="G20" s="18">
        <v>1016950</v>
      </c>
      <c r="H20" s="18">
        <v>0</v>
      </c>
      <c r="I20" s="18">
        <v>0</v>
      </c>
      <c r="J20" s="18">
        <v>1016950</v>
      </c>
      <c r="K20" s="18">
        <v>8098874.38</v>
      </c>
      <c r="L20" s="9">
        <v>0.2892455135714286</v>
      </c>
      <c r="M20" s="18">
        <v>19901125.62</v>
      </c>
    </row>
    <row r="21" spans="1:13" x14ac:dyDescent="0.25">
      <c r="A21" s="7">
        <v>20</v>
      </c>
      <c r="B21" s="17">
        <v>43125</v>
      </c>
      <c r="C21" s="7" t="s">
        <v>56</v>
      </c>
      <c r="D21" s="18">
        <v>0</v>
      </c>
      <c r="E21" s="18">
        <v>488421.84</v>
      </c>
      <c r="F21" s="18">
        <v>0</v>
      </c>
      <c r="G21" s="18">
        <v>488421.84</v>
      </c>
      <c r="H21" s="18">
        <v>199920</v>
      </c>
      <c r="I21" s="18">
        <v>0</v>
      </c>
      <c r="J21" s="18">
        <v>688341.8400000001</v>
      </c>
      <c r="K21" s="18">
        <v>8587296.22</v>
      </c>
      <c r="L21" s="9">
        <v>0.30668915071428576</v>
      </c>
      <c r="M21" s="18">
        <v>19412703.78</v>
      </c>
    </row>
    <row r="22" spans="1:13" x14ac:dyDescent="0.25">
      <c r="A22" s="7">
        <v>21</v>
      </c>
      <c r="B22" s="17">
        <v>43147</v>
      </c>
      <c r="C22" s="7" t="s">
        <v>56</v>
      </c>
      <c r="D22" s="18">
        <v>0</v>
      </c>
      <c r="E22" s="18">
        <v>0</v>
      </c>
      <c r="F22" s="18">
        <v>251234</v>
      </c>
      <c r="G22" s="18">
        <v>251234</v>
      </c>
      <c r="H22" s="18">
        <v>0</v>
      </c>
      <c r="I22" s="18">
        <v>0</v>
      </c>
      <c r="J22" s="18">
        <v>251234</v>
      </c>
      <c r="K22" s="18">
        <v>8838530.22</v>
      </c>
      <c r="L22" s="9">
        <v>0.3156617935714286</v>
      </c>
      <c r="M22" s="18">
        <v>19161469.78</v>
      </c>
    </row>
    <row r="23" spans="1:13" x14ac:dyDescent="0.25">
      <c r="A23" s="7">
        <v>22</v>
      </c>
      <c r="B23" s="17">
        <v>43166</v>
      </c>
      <c r="C23" s="7" t="s">
        <v>56</v>
      </c>
      <c r="D23" s="18">
        <v>0</v>
      </c>
      <c r="E23" s="18">
        <v>1422880</v>
      </c>
      <c r="F23" s="18">
        <v>0</v>
      </c>
      <c r="G23" s="18">
        <v>1422880</v>
      </c>
      <c r="H23" s="18">
        <v>0</v>
      </c>
      <c r="I23" s="18">
        <v>0</v>
      </c>
      <c r="J23" s="18">
        <v>1422880</v>
      </c>
      <c r="K23" s="18">
        <v>10261410.22</v>
      </c>
      <c r="L23" s="9">
        <v>0.36647893642857143</v>
      </c>
      <c r="M23" s="18">
        <v>17738589.78</v>
      </c>
    </row>
    <row r="24" spans="1:13" x14ac:dyDescent="0.25">
      <c r="A24" s="7">
        <v>23</v>
      </c>
      <c r="B24" s="17">
        <v>43196</v>
      </c>
      <c r="C24" s="7" t="s">
        <v>57</v>
      </c>
      <c r="D24" s="18">
        <v>0</v>
      </c>
      <c r="E24" s="18">
        <v>0</v>
      </c>
      <c r="F24" s="18">
        <v>0</v>
      </c>
      <c r="G24" s="18">
        <v>0</v>
      </c>
      <c r="H24" s="18">
        <v>199920</v>
      </c>
      <c r="I24" s="18">
        <v>0</v>
      </c>
      <c r="J24" s="18">
        <v>199920</v>
      </c>
      <c r="K24" s="18">
        <v>10261410.22</v>
      </c>
      <c r="L24" s="9">
        <v>0.36647893642857143</v>
      </c>
      <c r="M24" s="18">
        <v>17738589.78</v>
      </c>
    </row>
    <row r="25" spans="1:13" x14ac:dyDescent="0.25">
      <c r="A25" s="7">
        <v>24</v>
      </c>
      <c r="B25" s="17">
        <v>43265</v>
      </c>
      <c r="C25" s="7" t="s">
        <v>57</v>
      </c>
      <c r="D25" s="18">
        <v>0</v>
      </c>
      <c r="E25" s="18">
        <v>210000</v>
      </c>
      <c r="F25" s="18">
        <v>868000</v>
      </c>
      <c r="G25" s="18">
        <v>1078000</v>
      </c>
      <c r="H25" s="18">
        <v>0</v>
      </c>
      <c r="I25" s="18">
        <v>0</v>
      </c>
      <c r="J25" s="18">
        <v>1078000</v>
      </c>
      <c r="K25" s="18">
        <v>11339410.22</v>
      </c>
      <c r="L25" s="9">
        <v>0.40497893642857147</v>
      </c>
      <c r="M25" s="18">
        <v>16660589.78</v>
      </c>
    </row>
    <row r="26" spans="1:13" x14ac:dyDescent="0.25">
      <c r="A26" s="7">
        <v>25</v>
      </c>
      <c r="B26" s="17">
        <v>43327</v>
      </c>
      <c r="C26" s="7" t="s">
        <v>58</v>
      </c>
      <c r="D26" s="18">
        <v>0</v>
      </c>
      <c r="E26" s="18">
        <v>845000</v>
      </c>
      <c r="F26" s="18">
        <v>0</v>
      </c>
      <c r="G26" s="18">
        <v>845000</v>
      </c>
      <c r="H26" s="18">
        <v>199920</v>
      </c>
      <c r="I26" s="18">
        <v>15000</v>
      </c>
      <c r="J26" s="18">
        <v>1059920</v>
      </c>
      <c r="K26" s="18">
        <v>12184410.22</v>
      </c>
      <c r="L26" s="9">
        <v>0.43515750785714286</v>
      </c>
      <c r="M26" s="18">
        <v>15815589.78</v>
      </c>
    </row>
    <row r="27" spans="1:13" x14ac:dyDescent="0.25">
      <c r="A27" s="7">
        <v>26</v>
      </c>
      <c r="B27" s="17">
        <v>43398</v>
      </c>
      <c r="C27" s="7" t="s">
        <v>59</v>
      </c>
      <c r="D27" s="18">
        <v>0</v>
      </c>
      <c r="E27" s="18">
        <v>0</v>
      </c>
      <c r="F27" s="18">
        <v>863000</v>
      </c>
      <c r="G27" s="18">
        <v>863000</v>
      </c>
      <c r="H27" s="18">
        <v>199920</v>
      </c>
      <c r="I27" s="18">
        <v>0</v>
      </c>
      <c r="J27" s="18">
        <v>1062920</v>
      </c>
      <c r="K27" s="18">
        <v>13047410.22</v>
      </c>
      <c r="L27" s="9">
        <v>0.46597893642857147</v>
      </c>
      <c r="M27" s="18">
        <v>14952589.78</v>
      </c>
    </row>
    <row r="28" spans="1:13" x14ac:dyDescent="0.25">
      <c r="A28" s="7">
        <v>27</v>
      </c>
      <c r="B28" s="17">
        <v>43417</v>
      </c>
      <c r="C28" s="7" t="s">
        <v>59</v>
      </c>
      <c r="D28" s="18">
        <v>0</v>
      </c>
      <c r="E28" s="18">
        <v>1499973.75</v>
      </c>
      <c r="F28" s="18">
        <v>211591.14</v>
      </c>
      <c r="G28" s="18">
        <v>1711564.8900000001</v>
      </c>
      <c r="H28" s="18">
        <v>0</v>
      </c>
      <c r="I28" s="18">
        <v>0</v>
      </c>
      <c r="J28" s="18">
        <v>1711564.8900000001</v>
      </c>
      <c r="K28" s="18">
        <v>14758975.110000001</v>
      </c>
      <c r="L28" s="9">
        <v>0.5271062539285715</v>
      </c>
      <c r="M28" s="18">
        <v>13241024.889999999</v>
      </c>
    </row>
    <row r="29" spans="1:13" x14ac:dyDescent="0.25">
      <c r="A29" s="7">
        <v>28</v>
      </c>
      <c r="B29" s="17">
        <v>43427</v>
      </c>
      <c r="C29" s="7" t="s">
        <v>59</v>
      </c>
      <c r="D29" s="18">
        <v>0</v>
      </c>
      <c r="E29" s="18">
        <v>1500000</v>
      </c>
      <c r="F29" s="18">
        <v>0</v>
      </c>
      <c r="G29" s="18">
        <v>1500000</v>
      </c>
      <c r="H29" s="18">
        <v>0</v>
      </c>
      <c r="I29" s="18">
        <v>0</v>
      </c>
      <c r="J29" s="18">
        <v>1500000</v>
      </c>
      <c r="K29" s="18">
        <v>16258975.110000001</v>
      </c>
      <c r="L29" s="9">
        <v>0.5806776825000001</v>
      </c>
      <c r="M29" s="18">
        <v>11741024.889999999</v>
      </c>
    </row>
    <row r="30" spans="1:13" x14ac:dyDescent="0.25">
      <c r="A30" s="7">
        <v>29</v>
      </c>
      <c r="B30" s="17">
        <v>43453</v>
      </c>
      <c r="C30" s="7" t="s">
        <v>59</v>
      </c>
      <c r="D30" s="18">
        <v>0</v>
      </c>
      <c r="E30" s="18">
        <v>0</v>
      </c>
      <c r="F30" s="18">
        <v>415000</v>
      </c>
      <c r="G30" s="18">
        <v>415000</v>
      </c>
      <c r="H30" s="18">
        <v>0</v>
      </c>
      <c r="I30" s="18">
        <v>0</v>
      </c>
      <c r="J30" s="18">
        <v>415000</v>
      </c>
      <c r="K30" s="18">
        <v>16673975.110000001</v>
      </c>
      <c r="L30" s="9">
        <v>0.5954991110714286</v>
      </c>
      <c r="M30" s="18">
        <v>11326024.889999999</v>
      </c>
    </row>
    <row r="31" spans="1:13" x14ac:dyDescent="0.25">
      <c r="A31" s="7">
        <v>30</v>
      </c>
      <c r="B31" s="17">
        <v>43479</v>
      </c>
      <c r="C31" s="7" t="s">
        <v>60</v>
      </c>
      <c r="D31" s="18">
        <v>0</v>
      </c>
      <c r="E31" s="18">
        <v>0</v>
      </c>
      <c r="F31" s="18">
        <v>400000</v>
      </c>
      <c r="G31" s="18">
        <v>400000</v>
      </c>
      <c r="H31" s="18">
        <v>199920</v>
      </c>
      <c r="I31" s="18">
        <v>0</v>
      </c>
      <c r="J31" s="18">
        <v>599920</v>
      </c>
      <c r="K31" s="18">
        <v>17073975.11</v>
      </c>
      <c r="L31" s="9">
        <v>0.6097848253571428</v>
      </c>
      <c r="M31" s="18">
        <v>10926024.89</v>
      </c>
    </row>
    <row r="32" spans="1:13" x14ac:dyDescent="0.25">
      <c r="A32" s="7">
        <v>31</v>
      </c>
      <c r="B32" s="17">
        <v>43581</v>
      </c>
      <c r="C32" s="7" t="s">
        <v>61</v>
      </c>
      <c r="D32" s="18">
        <v>0</v>
      </c>
      <c r="E32" s="18">
        <v>332000</v>
      </c>
      <c r="F32" s="18">
        <v>200000</v>
      </c>
      <c r="G32" s="18">
        <v>532000</v>
      </c>
      <c r="H32" s="18">
        <v>133280</v>
      </c>
      <c r="I32" s="18">
        <v>0</v>
      </c>
      <c r="J32" s="18">
        <v>665280</v>
      </c>
      <c r="K32" s="18">
        <v>17605975.11</v>
      </c>
      <c r="L32" s="9">
        <v>0.6287848253571429</v>
      </c>
      <c r="M32" s="18">
        <v>10394024.89</v>
      </c>
    </row>
    <row r="33" spans="1:13" x14ac:dyDescent="0.25">
      <c r="A33" s="7">
        <v>32</v>
      </c>
      <c r="B33" s="17">
        <v>43587</v>
      </c>
      <c r="C33" s="7" t="s">
        <v>61</v>
      </c>
      <c r="D33" s="18">
        <v>0</v>
      </c>
      <c r="E33" s="18">
        <v>500000</v>
      </c>
      <c r="F33" s="18">
        <v>0</v>
      </c>
      <c r="G33" s="18">
        <v>500000</v>
      </c>
      <c r="H33" s="18">
        <v>0</v>
      </c>
      <c r="I33" s="18">
        <v>0</v>
      </c>
      <c r="J33" s="18">
        <v>500000</v>
      </c>
      <c r="K33" s="18">
        <v>18105975.11</v>
      </c>
      <c r="L33" s="9">
        <v>0.6466419682142857</v>
      </c>
      <c r="M33" s="18">
        <v>9894024.89</v>
      </c>
    </row>
    <row r="34" spans="1:13" x14ac:dyDescent="0.25">
      <c r="A34" s="7">
        <v>33</v>
      </c>
      <c r="B34" s="17">
        <v>43661</v>
      </c>
      <c r="C34" s="7" t="s">
        <v>62</v>
      </c>
      <c r="D34" s="18">
        <v>0</v>
      </c>
      <c r="E34" s="18">
        <v>624966.18</v>
      </c>
      <c r="F34" s="18">
        <v>118947.52</v>
      </c>
      <c r="G34" s="18">
        <v>743913.7000000001</v>
      </c>
      <c r="H34" s="18">
        <v>0</v>
      </c>
      <c r="I34" s="18">
        <v>0</v>
      </c>
      <c r="J34" s="18">
        <v>743913.7000000001</v>
      </c>
      <c r="K34" s="18">
        <v>18849888.81</v>
      </c>
      <c r="L34" s="9">
        <v>0.6732103146428571</v>
      </c>
      <c r="M34" s="18">
        <v>9150111.190000001</v>
      </c>
    </row>
    <row r="35" spans="1:13" x14ac:dyDescent="0.25">
      <c r="A35" s="7">
        <v>34</v>
      </c>
      <c r="B35" s="17">
        <v>43685</v>
      </c>
      <c r="C35" s="7" t="s">
        <v>62</v>
      </c>
      <c r="D35" s="18">
        <v>0</v>
      </c>
      <c r="E35" s="18">
        <v>0</v>
      </c>
      <c r="F35" s="18">
        <v>250000</v>
      </c>
      <c r="G35" s="18">
        <v>250000</v>
      </c>
      <c r="H35" s="18">
        <v>0</v>
      </c>
      <c r="I35" s="18">
        <v>0</v>
      </c>
      <c r="J35" s="18">
        <v>250000</v>
      </c>
      <c r="K35" s="18">
        <v>19099888.81</v>
      </c>
      <c r="L35" s="9">
        <v>0.6821388860714285</v>
      </c>
      <c r="M35" s="18">
        <v>8900111.190000001</v>
      </c>
    </row>
    <row r="36" spans="1:13" x14ac:dyDescent="0.25">
      <c r="A36" s="7">
        <v>35</v>
      </c>
      <c r="B36" s="17">
        <v>43712</v>
      </c>
      <c r="C36" s="7" t="s">
        <v>62</v>
      </c>
      <c r="D36" s="18">
        <v>0</v>
      </c>
      <c r="E36" s="18">
        <v>0</v>
      </c>
      <c r="F36" s="18">
        <v>218240</v>
      </c>
      <c r="G36" s="18">
        <v>218240</v>
      </c>
      <c r="H36" s="18">
        <v>0</v>
      </c>
      <c r="I36" s="18">
        <v>0</v>
      </c>
      <c r="J36" s="18">
        <v>218240</v>
      </c>
      <c r="K36" s="18">
        <v>19318128.81</v>
      </c>
      <c r="L36" s="9">
        <v>0.6899331717857142</v>
      </c>
      <c r="M36" s="18">
        <v>8681871.190000001</v>
      </c>
    </row>
    <row r="37" spans="1:13" x14ac:dyDescent="0.25">
      <c r="A37" s="7">
        <v>36</v>
      </c>
      <c r="B37" s="17">
        <v>43731</v>
      </c>
      <c r="C37" s="7" t="s">
        <v>62</v>
      </c>
      <c r="D37" s="18">
        <v>0</v>
      </c>
      <c r="E37" s="18">
        <v>0</v>
      </c>
      <c r="F37" s="18">
        <v>0</v>
      </c>
      <c r="G37" s="18">
        <v>0</v>
      </c>
      <c r="H37" s="18">
        <v>185037.06</v>
      </c>
      <c r="I37" s="18">
        <v>0</v>
      </c>
      <c r="J37" s="18">
        <v>185037.06</v>
      </c>
      <c r="K37" s="18">
        <v>19318128.81</v>
      </c>
      <c r="L37" s="9">
        <v>0.6899331717857142</v>
      </c>
      <c r="M37" s="18">
        <v>8681871.190000001</v>
      </c>
    </row>
    <row r="38" spans="1:13" x14ac:dyDescent="0.25">
      <c r="A38" s="7">
        <v>37</v>
      </c>
      <c r="B38" s="17">
        <v>43781</v>
      </c>
      <c r="C38" s="7" t="s">
        <v>63</v>
      </c>
      <c r="D38" s="18">
        <v>0</v>
      </c>
      <c r="E38" s="18">
        <v>0</v>
      </c>
      <c r="F38" s="18">
        <v>531772.39</v>
      </c>
      <c r="G38" s="18">
        <v>531772.39</v>
      </c>
      <c r="H38" s="18">
        <v>0</v>
      </c>
      <c r="I38" s="18">
        <v>0</v>
      </c>
      <c r="J38" s="18">
        <v>531772.39</v>
      </c>
      <c r="K38" s="18">
        <v>19849901.2</v>
      </c>
      <c r="L38" s="9">
        <v>0.7089250428571429</v>
      </c>
      <c r="M38" s="18">
        <v>8150098.800000001</v>
      </c>
    </row>
    <row r="39" spans="1:13" x14ac:dyDescent="0.25">
      <c r="A39" s="7">
        <v>38</v>
      </c>
      <c r="B39" s="17">
        <v>43839</v>
      </c>
      <c r="C39" s="7" t="s">
        <v>64</v>
      </c>
      <c r="D39" s="18">
        <v>0</v>
      </c>
      <c r="E39" s="18">
        <v>0</v>
      </c>
      <c r="F39" s="18">
        <v>890789.6</v>
      </c>
      <c r="G39" s="18">
        <v>890789.6</v>
      </c>
      <c r="H39" s="18">
        <v>138777.8</v>
      </c>
      <c r="I39" s="18">
        <v>0</v>
      </c>
      <c r="J39" s="18">
        <v>1029567.3999999999</v>
      </c>
      <c r="K39" s="18">
        <v>20740690.8</v>
      </c>
      <c r="L39" s="9">
        <v>0.7407389571428572</v>
      </c>
      <c r="M39" s="18">
        <v>7259309.199999999</v>
      </c>
    </row>
    <row r="40" spans="1:13" x14ac:dyDescent="0.25">
      <c r="A40" s="7">
        <v>39</v>
      </c>
      <c r="B40" s="17">
        <v>43865</v>
      </c>
      <c r="C40" s="7" t="s">
        <v>64</v>
      </c>
      <c r="D40" s="18">
        <v>0</v>
      </c>
      <c r="E40" s="18">
        <v>0</v>
      </c>
      <c r="F40" s="18">
        <v>1178820</v>
      </c>
      <c r="G40" s="18">
        <v>1178820</v>
      </c>
      <c r="H40" s="18">
        <v>0</v>
      </c>
      <c r="I40" s="18">
        <v>0</v>
      </c>
      <c r="J40" s="18">
        <v>1178820</v>
      </c>
      <c r="K40" s="18">
        <v>21919510.8</v>
      </c>
      <c r="L40" s="9">
        <v>0.7828396714285715</v>
      </c>
      <c r="M40" s="18">
        <v>6080489.199999999</v>
      </c>
    </row>
    <row r="41" spans="1:13" x14ac:dyDescent="0.25">
      <c r="A41" s="7">
        <v>40</v>
      </c>
      <c r="B41" s="17">
        <v>43894</v>
      </c>
      <c r="C41" s="7" t="s">
        <v>64</v>
      </c>
      <c r="D41" s="18">
        <v>0</v>
      </c>
      <c r="E41" s="18">
        <v>0</v>
      </c>
      <c r="F41" s="18">
        <v>625004.83</v>
      </c>
      <c r="G41" s="18">
        <v>625004.83</v>
      </c>
      <c r="H41" s="18">
        <v>0</v>
      </c>
      <c r="I41" s="18">
        <v>0</v>
      </c>
      <c r="J41" s="18">
        <v>625004.83</v>
      </c>
      <c r="K41" s="18">
        <v>22544515.63</v>
      </c>
      <c r="L41" s="9">
        <v>0.8051612724999999</v>
      </c>
      <c r="M41" s="18">
        <v>5455484.370000001</v>
      </c>
    </row>
    <row r="42" spans="1:13" x14ac:dyDescent="0.25">
      <c r="A42" s="7">
        <v>41</v>
      </c>
      <c r="B42" s="17">
        <v>43930</v>
      </c>
      <c r="C42" s="7" t="s">
        <v>65</v>
      </c>
      <c r="D42" s="18">
        <v>0</v>
      </c>
      <c r="E42" s="18">
        <v>0</v>
      </c>
      <c r="F42" s="18">
        <v>0</v>
      </c>
      <c r="G42" s="18">
        <v>0</v>
      </c>
      <c r="H42" s="18">
        <v>116620.02</v>
      </c>
      <c r="I42" s="18">
        <v>0</v>
      </c>
      <c r="J42" s="18">
        <v>116620.02</v>
      </c>
      <c r="K42" s="18">
        <v>22544515.63</v>
      </c>
      <c r="L42" s="9">
        <v>0.8051612724999999</v>
      </c>
      <c r="M42" s="18">
        <v>5455484.370000001</v>
      </c>
    </row>
    <row r="43" spans="1:13" x14ac:dyDescent="0.25">
      <c r="A43" s="7">
        <v>42</v>
      </c>
      <c r="B43" s="17">
        <v>43957</v>
      </c>
      <c r="C43" s="7" t="s">
        <v>65</v>
      </c>
      <c r="D43" s="18">
        <v>0</v>
      </c>
      <c r="E43" s="18">
        <v>0</v>
      </c>
      <c r="F43" s="18">
        <v>50000</v>
      </c>
      <c r="G43" s="18">
        <v>50000</v>
      </c>
      <c r="H43" s="18">
        <v>0</v>
      </c>
      <c r="I43" s="18">
        <v>0</v>
      </c>
      <c r="J43" s="18">
        <v>50000</v>
      </c>
      <c r="K43" s="18">
        <v>22594515.63</v>
      </c>
      <c r="L43" s="9">
        <v>0.8069469867857142</v>
      </c>
      <c r="M43" s="18">
        <v>5405484.370000001</v>
      </c>
    </row>
    <row r="44" spans="1:13" x14ac:dyDescent="0.25">
      <c r="A44" s="7">
        <v>43</v>
      </c>
      <c r="B44" s="17">
        <v>44008</v>
      </c>
      <c r="C44" s="7" t="s">
        <v>65</v>
      </c>
      <c r="D44" s="18">
        <v>0</v>
      </c>
      <c r="E44" s="18">
        <v>0</v>
      </c>
      <c r="F44" s="18">
        <v>581722.79</v>
      </c>
      <c r="G44" s="18">
        <v>581722.79</v>
      </c>
      <c r="H44" s="18">
        <v>113680</v>
      </c>
      <c r="I44" s="18">
        <v>0</v>
      </c>
      <c r="J44" s="18">
        <v>695402.79</v>
      </c>
      <c r="K44" s="18">
        <v>23176238.419999998</v>
      </c>
      <c r="L44" s="9">
        <v>0.8277228007142856</v>
      </c>
      <c r="M44" s="18">
        <v>4823761.580000002</v>
      </c>
    </row>
    <row r="45" spans="1:13" x14ac:dyDescent="0.25">
      <c r="A45" s="7">
        <v>44</v>
      </c>
      <c r="B45" s="17">
        <v>44035</v>
      </c>
      <c r="C45" s="7" t="s">
        <v>66</v>
      </c>
      <c r="D45" s="18">
        <v>0</v>
      </c>
      <c r="E45" s="18">
        <v>0</v>
      </c>
      <c r="F45" s="18">
        <v>897479.25</v>
      </c>
      <c r="G45" s="18">
        <v>897479.25</v>
      </c>
      <c r="H45" s="18">
        <v>0</v>
      </c>
      <c r="I45" s="18">
        <v>66695.77</v>
      </c>
      <c r="J45" s="18">
        <v>964175.02</v>
      </c>
      <c r="K45" s="18">
        <v>24073717.669999998</v>
      </c>
      <c r="L45" s="9">
        <v>0.8597756310714285</v>
      </c>
      <c r="M45" s="18">
        <v>3926282.330000002</v>
      </c>
    </row>
    <row r="46" spans="1:13" x14ac:dyDescent="0.25">
      <c r="A46" s="7">
        <v>45</v>
      </c>
      <c r="B46" s="17">
        <v>44085</v>
      </c>
      <c r="C46" s="7" t="s">
        <v>66</v>
      </c>
      <c r="D46" s="18">
        <v>0</v>
      </c>
      <c r="E46" s="18">
        <v>0</v>
      </c>
      <c r="F46" s="18">
        <v>0</v>
      </c>
      <c r="G46" s="18">
        <v>0</v>
      </c>
      <c r="H46" s="18">
        <v>113680</v>
      </c>
      <c r="I46" s="18">
        <v>0</v>
      </c>
      <c r="J46" s="18">
        <v>113680</v>
      </c>
      <c r="K46" s="18">
        <v>24073717.669999998</v>
      </c>
      <c r="L46" s="9">
        <v>0.8597756310714285</v>
      </c>
      <c r="M46" s="18">
        <v>3926282.330000002</v>
      </c>
    </row>
    <row r="47" spans="1:13" x14ac:dyDescent="0.25">
      <c r="A47" s="7">
        <v>46</v>
      </c>
      <c r="B47" s="17">
        <v>44117</v>
      </c>
      <c r="C47" s="7" t="s">
        <v>67</v>
      </c>
      <c r="D47" s="18">
        <v>0</v>
      </c>
      <c r="E47" s="18">
        <v>0</v>
      </c>
      <c r="F47" s="18">
        <v>100000</v>
      </c>
      <c r="G47" s="18">
        <v>100000</v>
      </c>
      <c r="H47" s="18">
        <v>0</v>
      </c>
      <c r="I47" s="18">
        <v>0</v>
      </c>
      <c r="J47" s="18">
        <v>100000</v>
      </c>
      <c r="K47" s="18">
        <v>24173717.669999998</v>
      </c>
      <c r="L47" s="9">
        <v>0.8633470596428571</v>
      </c>
      <c r="M47" s="18">
        <v>3826282.330000002</v>
      </c>
    </row>
    <row r="48" spans="1:13" x14ac:dyDescent="0.25">
      <c r="A48" s="7">
        <v>47</v>
      </c>
      <c r="B48" s="17">
        <v>44119</v>
      </c>
      <c r="C48" s="7" t="s">
        <v>67</v>
      </c>
      <c r="D48" s="18">
        <v>0</v>
      </c>
      <c r="E48" s="18">
        <v>0</v>
      </c>
      <c r="F48" s="18">
        <v>169317.4</v>
      </c>
      <c r="G48" s="18">
        <v>169317.4</v>
      </c>
      <c r="H48" s="18">
        <v>0</v>
      </c>
      <c r="I48" s="18">
        <v>0</v>
      </c>
      <c r="J48" s="18">
        <v>169317.4</v>
      </c>
      <c r="K48" s="18">
        <v>24343035.069999997</v>
      </c>
      <c r="L48" s="9">
        <v>0.869394109642857</v>
      </c>
      <c r="M48" s="18">
        <v>3656964.9300000034</v>
      </c>
    </row>
    <row r="49" spans="1:13" x14ac:dyDescent="0.25">
      <c r="A49" s="7">
        <v>48</v>
      </c>
      <c r="B49" s="17">
        <v>44146</v>
      </c>
      <c r="C49" s="7" t="s">
        <v>67</v>
      </c>
      <c r="D49" s="18">
        <v>0</v>
      </c>
      <c r="E49" s="18">
        <v>0</v>
      </c>
      <c r="F49" s="18">
        <v>666632</v>
      </c>
      <c r="G49" s="18">
        <v>666632</v>
      </c>
      <c r="H49" s="18">
        <v>0</v>
      </c>
      <c r="I49" s="18">
        <v>0</v>
      </c>
      <c r="J49" s="18">
        <v>666632</v>
      </c>
      <c r="K49" s="18">
        <v>25009667.069999997</v>
      </c>
      <c r="L49" s="9">
        <v>0.8932023953571427</v>
      </c>
      <c r="M49" s="18">
        <v>2990332.9300000034</v>
      </c>
    </row>
    <row r="50" spans="1:13" x14ac:dyDescent="0.25">
      <c r="A50" s="7">
        <v>49</v>
      </c>
      <c r="B50" s="17">
        <v>44179</v>
      </c>
      <c r="C50" s="7" t="s">
        <v>67</v>
      </c>
      <c r="D50" s="18">
        <v>0</v>
      </c>
      <c r="E50" s="18">
        <v>0</v>
      </c>
      <c r="F50" s="18">
        <v>1300342</v>
      </c>
      <c r="G50" s="18">
        <v>1300342</v>
      </c>
      <c r="H50" s="18">
        <v>116620</v>
      </c>
      <c r="I50" s="18">
        <v>0</v>
      </c>
      <c r="J50" s="18">
        <v>1416962</v>
      </c>
      <c r="K50" s="18">
        <v>26310009.069999997</v>
      </c>
      <c r="L50" s="9">
        <v>0.9396431810714284</v>
      </c>
      <c r="M50" s="18">
        <v>1689990.9300000034</v>
      </c>
    </row>
    <row r="51" spans="1:13" x14ac:dyDescent="0.25">
      <c r="A51" s="7">
        <v>50</v>
      </c>
      <c r="B51" s="17">
        <v>44278</v>
      </c>
      <c r="C51" s="7" t="s">
        <v>68</v>
      </c>
      <c r="D51" s="18">
        <v>0</v>
      </c>
      <c r="E51" s="18">
        <v>0</v>
      </c>
      <c r="F51" s="18">
        <v>0</v>
      </c>
      <c r="G51" s="18">
        <v>0</v>
      </c>
      <c r="H51" s="18">
        <v>116620</v>
      </c>
      <c r="I51" s="18">
        <v>0</v>
      </c>
      <c r="J51" s="18">
        <v>116620</v>
      </c>
      <c r="K51" s="18">
        <v>26310009.069999997</v>
      </c>
      <c r="L51" s="9">
        <v>0.9396431810714284</v>
      </c>
      <c r="M51" s="18">
        <v>1689990.9300000034</v>
      </c>
    </row>
    <row r="52" spans="1:13" x14ac:dyDescent="0.25">
      <c r="A52" s="7">
        <v>51</v>
      </c>
      <c r="B52" s="17">
        <v>44358</v>
      </c>
      <c r="C52" s="7" t="s">
        <v>69</v>
      </c>
      <c r="D52" s="18">
        <v>0</v>
      </c>
      <c r="E52" s="18">
        <v>0</v>
      </c>
      <c r="F52" s="18">
        <v>666632</v>
      </c>
      <c r="G52" s="18">
        <v>666632</v>
      </c>
      <c r="H52" s="18">
        <v>0</v>
      </c>
      <c r="I52" s="18">
        <v>0</v>
      </c>
      <c r="J52" s="18">
        <v>666632</v>
      </c>
      <c r="K52" s="18">
        <v>26976641.069999997</v>
      </c>
      <c r="L52" s="9">
        <v>0.9634514667857141</v>
      </c>
      <c r="M52" s="18">
        <v>1023358.9300000034</v>
      </c>
    </row>
    <row r="53" spans="1:13" x14ac:dyDescent="0.25">
      <c r="A53" s="7">
        <v>52</v>
      </c>
      <c r="B53" s="17">
        <v>44511</v>
      </c>
      <c r="C53" s="7" t="s">
        <v>70</v>
      </c>
      <c r="D53" s="18">
        <v>0</v>
      </c>
      <c r="E53" s="18">
        <v>0</v>
      </c>
      <c r="F53" s="18">
        <v>666632</v>
      </c>
      <c r="G53" s="18">
        <v>666632</v>
      </c>
      <c r="H53" s="18">
        <v>51765</v>
      </c>
      <c r="I53" s="18">
        <v>0</v>
      </c>
      <c r="J53" s="18">
        <v>718397</v>
      </c>
      <c r="K53" s="18">
        <v>27643273.069999997</v>
      </c>
      <c r="L53" s="9">
        <v>0.9872597524999999</v>
      </c>
      <c r="M53" s="18">
        <v>356726.9300000034</v>
      </c>
    </row>
    <row r="54" spans="1:13" x14ac:dyDescent="0.25">
      <c r="A54" s="7">
        <v>53</v>
      </c>
      <c r="B54" s="17">
        <v>44756</v>
      </c>
      <c r="C54" s="7" t="s">
        <v>71</v>
      </c>
      <c r="D54" s="18">
        <v>0</v>
      </c>
      <c r="E54" s="18">
        <v>0</v>
      </c>
      <c r="F54" s="18">
        <v>0</v>
      </c>
      <c r="G54" s="18">
        <v>0</v>
      </c>
      <c r="H54" s="18">
        <v>51765</v>
      </c>
      <c r="I54" s="18">
        <v>0</v>
      </c>
      <c r="J54" s="18">
        <v>51765</v>
      </c>
      <c r="K54" s="18">
        <v>27643273.069999997</v>
      </c>
      <c r="L54" s="9">
        <v>0.9872597524999999</v>
      </c>
      <c r="M54" s="18">
        <v>356726.9300000034</v>
      </c>
    </row>
    <row r="55" spans="1:13" x14ac:dyDescent="0.25">
      <c r="A55" s="7">
        <v>54</v>
      </c>
      <c r="B55" s="17">
        <v>44833</v>
      </c>
      <c r="C55" s="7" t="s">
        <v>71</v>
      </c>
      <c r="D55" s="18">
        <v>0</v>
      </c>
      <c r="E55" s="18">
        <v>0</v>
      </c>
      <c r="F55" s="18">
        <v>0</v>
      </c>
      <c r="G55" s="18">
        <v>0</v>
      </c>
      <c r="H55" s="18">
        <v>51765</v>
      </c>
      <c r="I55" s="18">
        <v>0</v>
      </c>
      <c r="J55" s="18">
        <v>51765</v>
      </c>
      <c r="K55" s="18">
        <v>27643273.069999997</v>
      </c>
      <c r="L55" s="9">
        <v>0.9872597524999999</v>
      </c>
      <c r="M55" s="18">
        <v>356726.9300000034</v>
      </c>
    </row>
    <row r="56" spans="1:13" x14ac:dyDescent="0.25">
      <c r="A56" s="7">
        <v>55</v>
      </c>
      <c r="B56" s="17">
        <v>44916</v>
      </c>
      <c r="C56" s="7" t="s">
        <v>72</v>
      </c>
      <c r="D56" s="18">
        <v>0</v>
      </c>
      <c r="E56" s="18">
        <v>0</v>
      </c>
      <c r="F56" s="18">
        <v>0</v>
      </c>
      <c r="G56" s="18">
        <v>0</v>
      </c>
      <c r="H56" s="18">
        <v>26180</v>
      </c>
      <c r="I56" s="18">
        <v>0</v>
      </c>
      <c r="J56" s="18">
        <v>26180</v>
      </c>
      <c r="K56" s="18">
        <v>27643273.069999997</v>
      </c>
      <c r="L56" s="9">
        <v>0.9872597524999999</v>
      </c>
      <c r="M56" s="18">
        <v>356726.9300000034</v>
      </c>
    </row>
    <row r="57" spans="1:13" x14ac:dyDescent="0.25">
      <c r="A57" s="7">
        <v>56</v>
      </c>
      <c r="B57" s="17">
        <v>45037</v>
      </c>
      <c r="C57" s="7" t="s">
        <v>73</v>
      </c>
      <c r="D57" s="18">
        <v>0</v>
      </c>
      <c r="E57" s="18">
        <v>0</v>
      </c>
      <c r="F57" s="18">
        <v>0</v>
      </c>
      <c r="G57" s="18">
        <v>0</v>
      </c>
      <c r="H57" s="18">
        <v>74970</v>
      </c>
      <c r="I57" s="18">
        <v>0</v>
      </c>
      <c r="J57" s="18">
        <v>74970</v>
      </c>
      <c r="K57" s="18">
        <v>27643273.069999997</v>
      </c>
      <c r="L57" s="9">
        <v>0.9872597524999999</v>
      </c>
      <c r="M57" s="18">
        <v>356726.9300000034</v>
      </c>
    </row>
    <row r="58" spans="1:13" x14ac:dyDescent="0.25">
      <c r="A58" s="7">
        <v>57</v>
      </c>
      <c r="B58" s="17">
        <v>45121</v>
      </c>
      <c r="C58" s="7" t="s">
        <v>74</v>
      </c>
      <c r="D58" s="18">
        <v>0</v>
      </c>
      <c r="E58" s="18">
        <v>0</v>
      </c>
      <c r="F58" s="18">
        <v>0</v>
      </c>
      <c r="G58" s="18">
        <v>0</v>
      </c>
      <c r="H58" s="18">
        <v>101150</v>
      </c>
      <c r="I58" s="18">
        <v>0</v>
      </c>
      <c r="J58" s="18">
        <v>101150</v>
      </c>
      <c r="K58" s="18">
        <v>27643273.069999997</v>
      </c>
      <c r="L58" s="9">
        <v>0.9872597524999999</v>
      </c>
      <c r="M58" s="18">
        <v>356726.9300000034</v>
      </c>
    </row>
    <row r="59" spans="1:13" x14ac:dyDescent="0.25">
      <c r="A59" s="7">
        <v>58</v>
      </c>
      <c r="B59" s="17">
        <v>45184</v>
      </c>
      <c r="C59" s="7" t="s">
        <v>74</v>
      </c>
      <c r="D59" s="18">
        <v>0</v>
      </c>
      <c r="E59" s="18">
        <v>0</v>
      </c>
      <c r="F59" s="18">
        <v>150000</v>
      </c>
      <c r="G59" s="18">
        <v>150000</v>
      </c>
      <c r="H59" s="18">
        <v>0</v>
      </c>
      <c r="I59" s="18">
        <v>0</v>
      </c>
      <c r="J59" s="18">
        <v>150000</v>
      </c>
      <c r="K59" s="18">
        <v>27793273.069999997</v>
      </c>
      <c r="L59" s="9">
        <v>0.9926168953571427</v>
      </c>
      <c r="M59" s="18">
        <v>206726.93000000343</v>
      </c>
    </row>
    <row r="60" spans="1:13" x14ac:dyDescent="0.25">
      <c r="A60" s="7">
        <v>59</v>
      </c>
      <c r="B60" s="17">
        <v>45730</v>
      </c>
      <c r="C60" s="7" t="s">
        <v>75</v>
      </c>
      <c r="D60" s="18">
        <v>0</v>
      </c>
      <c r="E60" s="18">
        <v>0</v>
      </c>
      <c r="F60" s="18">
        <v>0</v>
      </c>
      <c r="G60" s="18">
        <v>0</v>
      </c>
      <c r="H60" s="18">
        <v>380800</v>
      </c>
      <c r="I60" s="18">
        <v>0</v>
      </c>
      <c r="J60" s="18">
        <v>380800</v>
      </c>
      <c r="K60" s="18">
        <v>27793273.069999997</v>
      </c>
      <c r="L60" s="9">
        <v>0.9926168953571427</v>
      </c>
      <c r="M60" s="18">
        <v>206726.93000000343</v>
      </c>
    </row>
    <row r="61" spans="1:13" x14ac:dyDescent="0.25">
      <c r="A61" s="19" t="s">
        <v>76</v>
      </c>
      <c r="D61" s="20">
        <f>SUM(D2:D60)</f>
      </c>
      <c r="E61" s="20">
        <f>SUM(E2:E60)</f>
      </c>
      <c r="F61" s="20">
        <f>SUM(F2:F60)</f>
      </c>
      <c r="G61" s="20">
        <f>SUM(G2:G60)</f>
      </c>
      <c r="H61" s="20">
        <f>SUM(H2:H60)</f>
      </c>
      <c r="I61" s="20">
        <f>SUM(I2:I60)</f>
      </c>
      <c r="J61" s="20">
        <f>SUM(J2:J60)</f>
      </c>
      <c r="K61" s="12"/>
      <c r="L61" s="13"/>
      <c r="M61" s="12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FormatPr defaultRowHeight="15" outlineLevelRow="0" outlineLevelCol="0" x14ac:dyDescent="55"/>
  <cols>
    <col min="1" max="1" width="5" customWidth="1"/>
    <col min="2" max="2" width="11" customWidth="1"/>
    <col min="4" max="4" width="42" customWidth="1"/>
    <col min="5" max="5" width="15" style="12" customWidth="1"/>
    <col min="6" max="7" width="12" style="12" customWidth="1"/>
    <col min="8" max="8" width="15" style="12" customWidth="1"/>
    <col min="9" max="9" width="16" style="12" customWidth="1"/>
  </cols>
  <sheetData>
    <row r="1" ht="24" customHeight="1" spans="1:9" x14ac:dyDescent="0.25">
      <c r="A1" s="14" t="s">
        <v>36</v>
      </c>
      <c r="B1" s="14" t="s">
        <v>37</v>
      </c>
      <c r="C1" s="14" t="s">
        <v>38</v>
      </c>
      <c r="D1" s="14" t="s">
        <v>77</v>
      </c>
      <c r="E1" s="15" t="s">
        <v>78</v>
      </c>
      <c r="F1" s="15" t="s">
        <v>79</v>
      </c>
      <c r="G1" s="15" t="s">
        <v>80</v>
      </c>
      <c r="H1" s="15" t="s">
        <v>81</v>
      </c>
      <c r="I1" s="15" t="s">
        <v>82</v>
      </c>
    </row>
    <row r="2" spans="1:9" x14ac:dyDescent="0.25">
      <c r="A2" s="7">
        <v>1</v>
      </c>
      <c r="B2" s="17">
        <v>43581</v>
      </c>
      <c r="C2" s="7" t="s">
        <v>61</v>
      </c>
      <c r="D2" s="7" t="s">
        <v>83</v>
      </c>
      <c r="E2" s="18">
        <v>467514.66</v>
      </c>
      <c r="F2" s="18">
        <v>0</v>
      </c>
      <c r="G2" s="18">
        <v>0</v>
      </c>
      <c r="H2" s="18">
        <v>467514.66</v>
      </c>
      <c r="I2" s="18">
        <v>467514.66</v>
      </c>
    </row>
    <row r="3" spans="1:9" x14ac:dyDescent="0.25">
      <c r="A3" s="7">
        <v>2</v>
      </c>
      <c r="B3" s="17">
        <v>43867</v>
      </c>
      <c r="C3" s="7" t="s">
        <v>64</v>
      </c>
      <c r="D3" s="7" t="s">
        <v>84</v>
      </c>
      <c r="E3" s="18">
        <v>3000000</v>
      </c>
      <c r="F3" s="18">
        <v>0</v>
      </c>
      <c r="G3" s="18">
        <v>0</v>
      </c>
      <c r="H3" s="18">
        <v>3000000</v>
      </c>
      <c r="I3" s="18">
        <v>3467514.66</v>
      </c>
    </row>
    <row r="4" spans="1:9" x14ac:dyDescent="0.25">
      <c r="A4" s="7">
        <v>2</v>
      </c>
      <c r="B4" s="17">
        <v>43867</v>
      </c>
      <c r="C4" s="7" t="s">
        <v>64</v>
      </c>
      <c r="D4" s="7" t="s">
        <v>85</v>
      </c>
      <c r="E4" s="18">
        <v>462362.26</v>
      </c>
      <c r="F4" s="18">
        <v>0</v>
      </c>
      <c r="G4" s="18">
        <v>0</v>
      </c>
      <c r="H4" s="18">
        <v>462362.26</v>
      </c>
      <c r="I4" s="18">
        <v>3929876.92</v>
      </c>
    </row>
    <row r="5" spans="1:9" x14ac:dyDescent="0.25">
      <c r="A5" s="7">
        <v>3</v>
      </c>
      <c r="B5" s="17">
        <v>44012</v>
      </c>
      <c r="C5" s="7" t="s">
        <v>65</v>
      </c>
      <c r="D5" s="7" t="s">
        <v>86</v>
      </c>
      <c r="E5" s="18">
        <v>571645</v>
      </c>
      <c r="F5" s="18">
        <v>0</v>
      </c>
      <c r="G5" s="18">
        <v>0</v>
      </c>
      <c r="H5" s="18">
        <v>571645</v>
      </c>
      <c r="I5" s="18">
        <v>4501521.92</v>
      </c>
    </row>
    <row r="6" spans="1:9" x14ac:dyDescent="0.25">
      <c r="A6" s="7">
        <v>4</v>
      </c>
      <c r="B6" s="17">
        <v>44511</v>
      </c>
      <c r="C6" s="7" t="s">
        <v>70</v>
      </c>
      <c r="D6" s="7" t="s">
        <v>87</v>
      </c>
      <c r="E6" s="18">
        <v>59963.92</v>
      </c>
      <c r="F6" s="18">
        <v>0</v>
      </c>
      <c r="G6" s="18">
        <v>0</v>
      </c>
      <c r="H6" s="18">
        <v>59963.92</v>
      </c>
      <c r="I6" s="18">
        <v>4561485.84</v>
      </c>
    </row>
    <row r="7" spans="1:9" x14ac:dyDescent="0.25">
      <c r="A7" s="7">
        <v>5</v>
      </c>
      <c r="B7" s="17">
        <v>44533</v>
      </c>
      <c r="C7" s="7" t="s">
        <v>70</v>
      </c>
      <c r="D7" s="7" t="s">
        <v>88</v>
      </c>
      <c r="E7" s="18">
        <v>135390.36</v>
      </c>
      <c r="F7" s="18">
        <v>0</v>
      </c>
      <c r="G7" s="18">
        <v>0</v>
      </c>
      <c r="H7" s="18">
        <v>135390.36</v>
      </c>
      <c r="I7" s="18">
        <v>4696876.2</v>
      </c>
    </row>
    <row r="8" spans="1:9" x14ac:dyDescent="0.25">
      <c r="A8" s="7">
        <v>6</v>
      </c>
      <c r="B8" s="17">
        <v>44545</v>
      </c>
      <c r="C8" s="7" t="s">
        <v>70</v>
      </c>
      <c r="D8" s="7" t="s">
        <v>89</v>
      </c>
      <c r="E8" s="18">
        <v>205997.79</v>
      </c>
      <c r="F8" s="18">
        <v>0</v>
      </c>
      <c r="G8" s="18">
        <v>0</v>
      </c>
      <c r="H8" s="18">
        <v>205997.79</v>
      </c>
      <c r="I8" s="18">
        <v>4902873.99</v>
      </c>
    </row>
    <row r="9" spans="1:9" x14ac:dyDescent="0.25">
      <c r="A9" s="7">
        <v>7</v>
      </c>
      <c r="B9" s="17">
        <v>44756</v>
      </c>
      <c r="C9" s="7" t="s">
        <v>71</v>
      </c>
      <c r="D9" s="7" t="s">
        <v>90</v>
      </c>
      <c r="E9" s="18">
        <v>924510.08</v>
      </c>
      <c r="F9" s="18">
        <v>0</v>
      </c>
      <c r="G9" s="18">
        <v>0</v>
      </c>
      <c r="H9" s="18">
        <v>924510.08</v>
      </c>
      <c r="I9" s="18">
        <v>5827384.07</v>
      </c>
    </row>
    <row r="10" spans="1:9" x14ac:dyDescent="0.25">
      <c r="A10" s="19" t="s">
        <v>76</v>
      </c>
      <c r="E10" s="20">
        <f>SUM(E2:E9)</f>
      </c>
      <c r="F10" s="20">
        <f>SUM(F2:F9)</f>
      </c>
      <c r="G10" s="20">
        <f>SUM(G2:G9)</f>
      </c>
      <c r="H10" s="20">
        <f>SUM(H2:H9)</f>
      </c>
      <c r="I10" s="12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FormatPr defaultRowHeight="15" outlineLevelRow="0" outlineLevelCol="0" x14ac:dyDescent="55"/>
  <cols>
    <col min="1" max="1" width="10" customWidth="1"/>
    <col min="2" max="2" width="17" style="1" customWidth="1"/>
    <col min="3" max="3" width="15" style="1" customWidth="1"/>
    <col min="4" max="4" width="17" style="1" customWidth="1"/>
    <col min="5" max="5" width="16" style="1" customWidth="1"/>
    <col min="6" max="7" width="9" style="21" customWidth="1"/>
    <col min="8" max="9" width="11" style="13" customWidth="1"/>
  </cols>
  <sheetData>
    <row r="1" ht="24" customHeight="1" spans="1:9" x14ac:dyDescent="0.25">
      <c r="A1" s="14" t="s">
        <v>91</v>
      </c>
      <c r="B1" s="22" t="s">
        <v>92</v>
      </c>
      <c r="C1" s="22" t="s">
        <v>93</v>
      </c>
      <c r="D1" s="22" t="s">
        <v>94</v>
      </c>
      <c r="E1" s="22" t="s">
        <v>95</v>
      </c>
      <c r="F1" s="23" t="s">
        <v>28</v>
      </c>
      <c r="G1" s="23" t="s">
        <v>96</v>
      </c>
      <c r="H1" s="16" t="s">
        <v>97</v>
      </c>
      <c r="I1" s="16" t="s">
        <v>98</v>
      </c>
    </row>
    <row r="2" spans="1:9" x14ac:dyDescent="0.25">
      <c r="A2" s="7" t="s">
        <v>99</v>
      </c>
      <c r="B2" s="8">
        <v>-2312240.18</v>
      </c>
      <c r="C2" s="8">
        <v>0</v>
      </c>
      <c r="D2" s="8">
        <v>2326328.12</v>
      </c>
      <c r="E2" s="8">
        <v>14087.94</v>
      </c>
      <c r="F2" s="11">
        <v>0</v>
      </c>
      <c r="G2" s="11">
        <v>1.006093</v>
      </c>
      <c r="H2" s="9">
        <v>0</v>
      </c>
      <c r="I2" s="9">
        <v>-0.799197</v>
      </c>
    </row>
    <row r="3" spans="1:9" x14ac:dyDescent="0.25">
      <c r="A3" s="7" t="s">
        <v>100</v>
      </c>
      <c r="B3" s="8">
        <v>-4374188.18</v>
      </c>
      <c r="C3" s="8">
        <v>0</v>
      </c>
      <c r="D3" s="8">
        <v>4386977.96</v>
      </c>
      <c r="E3" s="8">
        <v>12789.78</v>
      </c>
      <c r="F3" s="11">
        <v>0</v>
      </c>
      <c r="G3" s="11">
        <v>1.002924</v>
      </c>
      <c r="H3" s="9">
        <v>0</v>
      </c>
      <c r="I3" s="9">
        <v>-0.309482</v>
      </c>
    </row>
    <row r="4" spans="1:9" x14ac:dyDescent="0.25">
      <c r="A4" s="7" t="s">
        <v>101</v>
      </c>
      <c r="B4" s="8">
        <v>-6794188.18</v>
      </c>
      <c r="C4" s="8">
        <v>0</v>
      </c>
      <c r="D4" s="8">
        <v>6242397.54444</v>
      </c>
      <c r="E4" s="8">
        <v>-551790.63556</v>
      </c>
      <c r="F4" s="11">
        <v>0</v>
      </c>
      <c r="G4" s="11">
        <v>0.918785</v>
      </c>
      <c r="H4" s="9">
        <v>-0.126519</v>
      </c>
      <c r="I4" s="9">
        <v>-0.28867</v>
      </c>
    </row>
    <row r="5" spans="1:9" x14ac:dyDescent="0.25">
      <c r="A5" s="7" t="s">
        <v>102</v>
      </c>
      <c r="B5" s="8">
        <v>-7244164.56</v>
      </c>
      <c r="C5" s="8">
        <v>0</v>
      </c>
      <c r="D5" s="8">
        <v>5617755.48</v>
      </c>
      <c r="E5" s="8">
        <v>-1626409.08</v>
      </c>
      <c r="F5" s="11">
        <v>0</v>
      </c>
      <c r="G5" s="11">
        <v>0.775487</v>
      </c>
      <c r="H5" s="9">
        <v>-0.349292</v>
      </c>
      <c r="I5" s="9">
        <v>-0.331622</v>
      </c>
    </row>
    <row r="6" spans="1:9" x14ac:dyDescent="0.25">
      <c r="A6" s="7" t="s">
        <v>103</v>
      </c>
      <c r="B6" s="8">
        <v>-11501650.4</v>
      </c>
      <c r="C6" s="8">
        <v>0</v>
      </c>
      <c r="D6" s="8">
        <v>10200802.48</v>
      </c>
      <c r="E6" s="8">
        <v>-1300847.92</v>
      </c>
      <c r="F6" s="11">
        <v>0</v>
      </c>
      <c r="G6" s="11">
        <v>0.886899</v>
      </c>
      <c r="H6" s="9">
        <v>-0.104742</v>
      </c>
      <c r="I6" s="9">
        <v>-0.219332</v>
      </c>
    </row>
    <row r="7" spans="1:9" x14ac:dyDescent="0.25">
      <c r="A7" s="7" t="s">
        <v>104</v>
      </c>
      <c r="B7" s="8">
        <v>-13224650.4</v>
      </c>
      <c r="C7" s="8">
        <v>0</v>
      </c>
      <c r="D7" s="8">
        <v>12977469.1671</v>
      </c>
      <c r="E7" s="8">
        <v>-247181.2329</v>
      </c>
      <c r="F7" s="11">
        <v>0</v>
      </c>
      <c r="G7" s="11">
        <v>0.981309</v>
      </c>
      <c r="H7" s="9">
        <v>-0.021601</v>
      </c>
      <c r="I7" s="9">
        <v>-0.132641</v>
      </c>
    </row>
    <row r="8" spans="1:9" x14ac:dyDescent="0.25">
      <c r="A8" s="7" t="s">
        <v>105</v>
      </c>
      <c r="B8" s="8">
        <v>-16851215.29</v>
      </c>
      <c r="C8" s="8">
        <v>0</v>
      </c>
      <c r="D8" s="8">
        <v>17078831.8171</v>
      </c>
      <c r="E8" s="8">
        <v>227616.5271</v>
      </c>
      <c r="F8" s="11">
        <v>0</v>
      </c>
      <c r="G8" s="11">
        <v>1.013507</v>
      </c>
      <c r="H8" s="9">
        <v>0.012993</v>
      </c>
      <c r="I8" s="9">
        <v>-0.093296</v>
      </c>
    </row>
    <row r="9" spans="1:9" x14ac:dyDescent="0.25">
      <c r="A9" s="7" t="s">
        <v>106</v>
      </c>
      <c r="B9" s="8">
        <v>-18283215.29</v>
      </c>
      <c r="C9" s="8">
        <v>467514.66</v>
      </c>
      <c r="D9" s="8">
        <v>18244570.81</v>
      </c>
      <c r="E9" s="8">
        <v>434443.52</v>
      </c>
      <c r="F9" s="11">
        <v>0.025876</v>
      </c>
      <c r="G9" s="11">
        <v>0.997886</v>
      </c>
      <c r="H9" s="9">
        <v>-0.001736</v>
      </c>
      <c r="I9" s="9">
        <v>-0.06952</v>
      </c>
    </row>
    <row r="10" spans="1:9" x14ac:dyDescent="0.25">
      <c r="A10" s="7" t="s">
        <v>107</v>
      </c>
      <c r="B10" s="8">
        <v>-20027141.38</v>
      </c>
      <c r="C10" s="8">
        <v>467514.66</v>
      </c>
      <c r="D10" s="8">
        <v>21641486.024</v>
      </c>
      <c r="E10" s="8">
        <v>1614344.644</v>
      </c>
      <c r="F10" s="11">
        <v>0</v>
      </c>
      <c r="G10" s="11">
        <v>1.080608</v>
      </c>
      <c r="H10" s="9">
        <v>0.042833</v>
      </c>
      <c r="I10" s="9">
        <v>-0.017416</v>
      </c>
    </row>
    <row r="11" spans="1:9" x14ac:dyDescent="0.25">
      <c r="A11" s="7" t="s">
        <v>108</v>
      </c>
      <c r="B11" s="8">
        <v>-23353478.6</v>
      </c>
      <c r="C11" s="8">
        <v>3929876.92</v>
      </c>
      <c r="D11" s="8">
        <v>28400052.939918</v>
      </c>
      <c r="E11" s="8">
        <v>9548096.259918</v>
      </c>
      <c r="F11" s="11">
        <v>0.192995</v>
      </c>
      <c r="G11" s="11">
        <v>1.216095</v>
      </c>
      <c r="H11" s="9">
        <v>0.155566</v>
      </c>
      <c r="I11" s="9">
        <v>0.101586</v>
      </c>
    </row>
    <row r="12" spans="1:9" x14ac:dyDescent="0.25">
      <c r="A12" s="7" t="s">
        <v>109</v>
      </c>
      <c r="B12" s="8">
        <v>-26553945.02</v>
      </c>
      <c r="C12" s="8">
        <v>4501521.92</v>
      </c>
      <c r="D12" s="8">
        <v>50493443.048295</v>
      </c>
      <c r="E12" s="8">
        <v>28441019.948295</v>
      </c>
      <c r="F12" s="11">
        <v>0.169524</v>
      </c>
      <c r="G12" s="11">
        <v>1.901542</v>
      </c>
      <c r="H12" s="9">
        <v>0.362604</v>
      </c>
      <c r="I12" s="9">
        <v>0.251049</v>
      </c>
    </row>
    <row r="13" spans="1:9" x14ac:dyDescent="0.25">
      <c r="A13" s="7" t="s">
        <v>110</v>
      </c>
      <c r="B13" s="8">
        <v>-27220577.02</v>
      </c>
      <c r="C13" s="8">
        <v>4501521.92</v>
      </c>
      <c r="D13" s="8">
        <v>49069050.668103</v>
      </c>
      <c r="E13" s="8">
        <v>26349995.568103</v>
      </c>
      <c r="F13" s="11">
        <v>0.165372</v>
      </c>
      <c r="G13" s="11">
        <v>1.802645</v>
      </c>
      <c r="H13" s="9">
        <v>0.295249</v>
      </c>
      <c r="I13" s="9">
        <v>0.201186</v>
      </c>
    </row>
    <row r="14" spans="1:9" x14ac:dyDescent="0.25">
      <c r="A14" s="7" t="s">
        <v>111</v>
      </c>
      <c r="B14" s="8">
        <v>-27887209.02</v>
      </c>
      <c r="C14" s="8">
        <v>4902873.99</v>
      </c>
      <c r="D14" s="8">
        <v>70039799.320875</v>
      </c>
      <c r="E14" s="8">
        <v>47055464.290875</v>
      </c>
      <c r="F14" s="11">
        <v>0.175811</v>
      </c>
      <c r="G14" s="11">
        <v>2.511539</v>
      </c>
      <c r="H14" s="9">
        <v>0.369175</v>
      </c>
      <c r="I14" s="9">
        <v>0.275237</v>
      </c>
    </row>
    <row r="15" spans="1:9" x14ac:dyDescent="0.25">
      <c r="A15" s="7" t="s">
        <v>112</v>
      </c>
      <c r="B15" s="8">
        <v>-27887209.02</v>
      </c>
      <c r="C15" s="8">
        <v>4902873.99</v>
      </c>
      <c r="D15" s="8">
        <v>68877903.100375</v>
      </c>
      <c r="E15" s="8">
        <v>45893568.070375</v>
      </c>
      <c r="F15" s="11">
        <v>0.175811</v>
      </c>
      <c r="G15" s="11">
        <v>2.469874</v>
      </c>
      <c r="H15" s="9">
        <v>0.330468</v>
      </c>
      <c r="I15" s="9">
        <v>0.252018</v>
      </c>
    </row>
    <row r="16" spans="1:9" x14ac:dyDescent="0.25">
      <c r="A16" s="7" t="s">
        <v>113</v>
      </c>
      <c r="B16" s="8">
        <v>-27887209.02</v>
      </c>
      <c r="C16" s="8">
        <v>5827384.07</v>
      </c>
      <c r="D16" s="8">
        <v>69220606.12</v>
      </c>
      <c r="E16" s="8">
        <v>47160781.17</v>
      </c>
      <c r="F16" s="11">
        <v>0.208963</v>
      </c>
      <c r="G16" s="11">
        <v>2.482163</v>
      </c>
      <c r="H16" s="9">
        <v>0.297715</v>
      </c>
      <c r="I16" s="9">
        <v>0.227984</v>
      </c>
    </row>
    <row r="17" spans="1:9" x14ac:dyDescent="0.25">
      <c r="A17" s="7" t="s">
        <v>114</v>
      </c>
      <c r="B17" s="8">
        <v>-27887209.02</v>
      </c>
      <c r="C17" s="8">
        <v>5827384.07</v>
      </c>
      <c r="D17" s="8">
        <v>71165932.635375</v>
      </c>
      <c r="E17" s="8">
        <v>49106107.685375</v>
      </c>
      <c r="F17" s="11">
        <v>0.208963</v>
      </c>
      <c r="G17" s="11">
        <v>2.55192</v>
      </c>
      <c r="H17" s="9">
        <v>0.273314</v>
      </c>
      <c r="I17" s="9">
        <v>0.211185</v>
      </c>
    </row>
    <row r="18" spans="1:9" x14ac:dyDescent="0.25">
      <c r="A18" s="7" t="s">
        <v>115</v>
      </c>
      <c r="B18" s="8">
        <v>-28037209.02</v>
      </c>
      <c r="C18" s="8">
        <v>5827384.07</v>
      </c>
      <c r="D18" s="8">
        <v>73458953.13</v>
      </c>
      <c r="E18" s="8">
        <v>51249128.18</v>
      </c>
      <c r="F18" s="11">
        <v>0.207845</v>
      </c>
      <c r="G18" s="11">
        <v>2.620052</v>
      </c>
      <c r="H18" s="9">
        <v>0.255062</v>
      </c>
      <c r="I18" s="9">
        <v>0.197287</v>
      </c>
    </row>
    <row r="19" spans="1:9" x14ac:dyDescent="0.25">
      <c r="A19" s="7" t="s">
        <v>116</v>
      </c>
      <c r="B19" s="8">
        <v>-28037209.02</v>
      </c>
      <c r="C19" s="8">
        <v>5827384.07</v>
      </c>
      <c r="D19" s="8">
        <v>73372777.29</v>
      </c>
      <c r="E19" s="8">
        <v>51162952.34</v>
      </c>
      <c r="F19" s="11">
        <v>0.207845</v>
      </c>
      <c r="G19" s="11">
        <v>2.616979</v>
      </c>
      <c r="H19" s="9">
        <v>0.233126</v>
      </c>
      <c r="I19" s="9">
        <v>0.180376</v>
      </c>
    </row>
    <row r="20" spans="1:9" x14ac:dyDescent="0.25">
      <c r="A20" s="7" t="s">
        <v>117</v>
      </c>
      <c r="B20" s="8">
        <v>-28037209.02</v>
      </c>
      <c r="C20" s="8">
        <v>5827384.07</v>
      </c>
      <c r="D20" s="8">
        <v>63860166.69</v>
      </c>
      <c r="E20" s="8">
        <v>41650341.74</v>
      </c>
      <c r="F20" s="11">
        <v>0.207845</v>
      </c>
      <c r="G20" s="11">
        <v>2.277693</v>
      </c>
      <c r="H20" s="9">
        <v>0.18892</v>
      </c>
      <c r="I20" s="9">
        <v>0.14269</v>
      </c>
    </row>
    <row r="21" spans="1:9" x14ac:dyDescent="0.25">
      <c r="A21" s="7" t="s">
        <v>118</v>
      </c>
      <c r="B21" s="8">
        <v>-28037209.02</v>
      </c>
      <c r="C21" s="8">
        <v>5827384.07</v>
      </c>
      <c r="D21" s="8">
        <v>113610377.3</v>
      </c>
      <c r="E21" s="8">
        <v>91400552.31</v>
      </c>
      <c r="F21" s="11">
        <v>0.207845</v>
      </c>
      <c r="G21" s="11">
        <v>4.052129</v>
      </c>
      <c r="H21" s="9">
        <v>0.255</v>
      </c>
      <c r="I21" s="9">
        <v>0.208151</v>
      </c>
    </row>
    <row r="22" spans="1:9" x14ac:dyDescent="0.25">
      <c r="A22" s="19" t="s">
        <v>119</v>
      </c>
      <c r="B22" s="24">
        <v>-28037209.019999996</v>
      </c>
      <c r="C22" s="24">
        <v>5827384.07</v>
      </c>
      <c r="D22" s="24">
        <v>113610377.255</v>
      </c>
      <c r="E22" s="24">
        <v>91400552.305</v>
      </c>
      <c r="F22" s="25">
        <v>0.2078446562153568</v>
      </c>
      <c r="G22" s="25">
        <v>4.052128625711548</v>
      </c>
      <c r="H22" s="26">
        <v>0.25500035674734856</v>
      </c>
      <c r="I22" s="26">
        <v>0.20815118144389697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FormatPr defaultRowHeight="15" outlineLevelRow="0" outlineLevelCol="0" x14ac:dyDescent="55"/>
  <cols>
    <col min="1" max="1" width="32" customWidth="1"/>
    <col min="2" max="2" width="12" customWidth="1"/>
    <col min="3" max="3" width="40" customWidth="1"/>
    <col min="4" max="4" width="11" style="13" customWidth="1"/>
    <col min="5" max="6" width="16" style="12" customWidth="1"/>
    <col min="7" max="7" width="9" style="21" customWidth="1"/>
    <col min="8" max="8" width="11" style="13" customWidth="1"/>
  </cols>
  <sheetData>
    <row r="1" spans="1:1" s="27" customFormat="1" x14ac:dyDescent="0.25">
      <c r="A1" s="27" t="s">
        <v>120</v>
      </c>
    </row>
    <row r="2" ht="24" customHeight="1" spans="1:8" x14ac:dyDescent="0.25">
      <c r="A2" s="14" t="s">
        <v>121</v>
      </c>
      <c r="B2" s="14" t="s">
        <v>122</v>
      </c>
      <c r="C2" s="14" t="s">
        <v>123</v>
      </c>
      <c r="D2" s="16" t="s">
        <v>124</v>
      </c>
      <c r="E2" s="15" t="s">
        <v>125</v>
      </c>
      <c r="F2" s="15" t="s">
        <v>126</v>
      </c>
      <c r="G2" s="23" t="s">
        <v>127</v>
      </c>
      <c r="H2" s="16" t="s">
        <v>17</v>
      </c>
    </row>
    <row r="3" spans="1:8" x14ac:dyDescent="0.25">
      <c r="A3" s="7" t="s">
        <v>128</v>
      </c>
      <c r="B3" s="17">
        <v>42443</v>
      </c>
      <c r="C3" s="7" t="s">
        <v>129</v>
      </c>
      <c r="D3" s="9">
        <v>0.053</v>
      </c>
      <c r="E3" s="18">
        <v>2974366.34</v>
      </c>
      <c r="F3" s="18">
        <v>4474655.2</v>
      </c>
      <c r="G3" s="11">
        <v>1.5044062124506157</v>
      </c>
      <c r="H3" s="13"/>
    </row>
    <row r="4" spans="1:8" x14ac:dyDescent="0.25">
      <c r="A4" s="7" t="s">
        <v>130</v>
      </c>
      <c r="B4" s="17">
        <v>42683</v>
      </c>
      <c r="C4" s="7" t="s">
        <v>131</v>
      </c>
      <c r="D4" s="9">
        <v>0.03323097</v>
      </c>
      <c r="E4" s="18">
        <v>2033399.76</v>
      </c>
      <c r="F4" s="18">
        <v>1054500</v>
      </c>
      <c r="G4" s="11">
        <v>0.5185896156494088</v>
      </c>
      <c r="H4" s="13"/>
    </row>
    <row r="5" spans="1:8" x14ac:dyDescent="0.25">
      <c r="A5" s="7" t="s">
        <v>132</v>
      </c>
      <c r="B5" s="17">
        <v>42765</v>
      </c>
      <c r="C5" s="7" t="s">
        <v>133</v>
      </c>
      <c r="D5" s="9">
        <v>0.0345</v>
      </c>
      <c r="E5" s="18">
        <v>3007090.5599999996</v>
      </c>
      <c r="F5" s="18">
        <v>7983792</v>
      </c>
      <c r="G5" s="11">
        <v>2.654988880680734</v>
      </c>
      <c r="H5" s="13"/>
    </row>
    <row r="6" spans="1:8" x14ac:dyDescent="0.25">
      <c r="A6" s="7" t="s">
        <v>134</v>
      </c>
      <c r="B6" s="17">
        <v>42872</v>
      </c>
      <c r="C6" s="7" t="s">
        <v>135</v>
      </c>
      <c r="D6" s="9">
        <v>0.078</v>
      </c>
      <c r="E6" s="18">
        <v>1826852.7000000002</v>
      </c>
      <c r="F6" s="18">
        <v>0</v>
      </c>
      <c r="G6" s="11">
        <v>0</v>
      </c>
      <c r="H6" s="13"/>
    </row>
    <row r="7" spans="1:8" x14ac:dyDescent="0.25">
      <c r="A7" s="7" t="s">
        <v>136</v>
      </c>
      <c r="B7" s="17">
        <v>43118</v>
      </c>
      <c r="C7" s="7" t="s">
        <v>137</v>
      </c>
      <c r="D7" s="9">
        <v>0.069</v>
      </c>
      <c r="E7" s="18">
        <v>1106126.25</v>
      </c>
      <c r="F7" s="18">
        <v>798261</v>
      </c>
      <c r="G7" s="11">
        <v>0.7216725938833836</v>
      </c>
      <c r="H7" s="13"/>
    </row>
    <row r="8" spans="1:8" x14ac:dyDescent="0.25">
      <c r="A8" s="7" t="s">
        <v>138</v>
      </c>
      <c r="B8" s="17">
        <v>43131</v>
      </c>
      <c r="C8" s="7" t="s">
        <v>139</v>
      </c>
      <c r="D8" s="9">
        <v>0.13491648</v>
      </c>
      <c r="E8" s="18">
        <v>1018645.75</v>
      </c>
      <c r="F8" s="18">
        <v>1022124.82</v>
      </c>
      <c r="G8" s="11">
        <v>1.0034153875378167</v>
      </c>
      <c r="H8" s="13"/>
    </row>
    <row r="9" spans="1:8" x14ac:dyDescent="0.25">
      <c r="A9" s="7" t="s">
        <v>140</v>
      </c>
      <c r="B9" s="17">
        <v>43278</v>
      </c>
      <c r="C9" s="7" t="s">
        <v>141</v>
      </c>
      <c r="D9" s="9" t="s">
        <v>142</v>
      </c>
      <c r="E9" s="18">
        <v>210000</v>
      </c>
      <c r="F9" s="18">
        <v>69300</v>
      </c>
      <c r="G9" s="11">
        <v>0.33</v>
      </c>
      <c r="H9" s="13"/>
    </row>
    <row r="10" spans="1:8" x14ac:dyDescent="0.25">
      <c r="A10" s="7" t="s">
        <v>143</v>
      </c>
      <c r="B10" s="17">
        <v>43343</v>
      </c>
      <c r="C10" s="7" t="s">
        <v>144</v>
      </c>
      <c r="D10" s="9">
        <v>0.045824</v>
      </c>
      <c r="E10" s="18">
        <v>3961685.3599999994</v>
      </c>
      <c r="F10" s="18">
        <v>69750000</v>
      </c>
      <c r="G10" s="11">
        <v>17.606143260200756</v>
      </c>
      <c r="H10" s="13"/>
    </row>
    <row r="11" spans="1:8" x14ac:dyDescent="0.25">
      <c r="A11" s="7" t="s">
        <v>88</v>
      </c>
      <c r="B11" s="17">
        <v>43401</v>
      </c>
      <c r="C11" s="7" t="s">
        <v>145</v>
      </c>
      <c r="D11" s="9">
        <v>0.0192</v>
      </c>
      <c r="E11" s="18">
        <v>1678137.921747573</v>
      </c>
      <c r="F11" s="18">
        <v>1533988</v>
      </c>
      <c r="G11" s="11">
        <v>0.9141012667198065</v>
      </c>
      <c r="H11" s="13"/>
    </row>
    <row r="12" spans="1:8" x14ac:dyDescent="0.25">
      <c r="A12" s="7" t="s">
        <v>146</v>
      </c>
      <c r="B12" s="17">
        <v>43661</v>
      </c>
      <c r="C12" s="7" t="s">
        <v>147</v>
      </c>
      <c r="D12" s="9">
        <v>0.0193</v>
      </c>
      <c r="E12" s="18">
        <v>3249867.01</v>
      </c>
      <c r="F12" s="18">
        <v>42160850.5</v>
      </c>
      <c r="G12" s="11">
        <v>12.973100243877365</v>
      </c>
      <c r="H12" s="13"/>
    </row>
    <row r="13" spans="1:8" x14ac:dyDescent="0.25">
      <c r="A13" s="19" t="s">
        <v>148</v>
      </c>
      <c r="D13" s="13"/>
      <c r="E13" s="20">
        <f>SUM(E3:E12)</f>
      </c>
      <c r="F13" s="20">
        <f>SUM(F3:F12)</f>
      </c>
      <c r="G13" s="25">
        <f>F13/E13</f>
      </c>
      <c r="H13" s="13"/>
    </row>
    <row r="15" spans="1:1" s="27" customFormat="1" x14ac:dyDescent="0.25">
      <c r="A15" s="27" t="s">
        <v>149</v>
      </c>
    </row>
    <row r="16" ht="24" customHeight="1" spans="1:8" x14ac:dyDescent="0.25">
      <c r="A16" s="14" t="s">
        <v>121</v>
      </c>
      <c r="B16" s="14" t="s">
        <v>150</v>
      </c>
      <c r="C16" s="14" t="s">
        <v>151</v>
      </c>
      <c r="D16" s="16" t="s">
        <v>152</v>
      </c>
      <c r="E16" s="15" t="s">
        <v>125</v>
      </c>
      <c r="F16" s="15" t="s">
        <v>153</v>
      </c>
      <c r="G16" s="23" t="s">
        <v>127</v>
      </c>
      <c r="H16" s="16" t="s">
        <v>17</v>
      </c>
    </row>
    <row r="17" spans="1:8" x14ac:dyDescent="0.25">
      <c r="A17" s="7" t="s">
        <v>154</v>
      </c>
      <c r="B17" s="17">
        <v>43581</v>
      </c>
      <c r="C17" s="7" t="s">
        <v>155</v>
      </c>
      <c r="D17" s="9">
        <v>0.147</v>
      </c>
      <c r="E17" s="18">
        <v>1265417.69</v>
      </c>
      <c r="F17" s="18">
        <v>473088</v>
      </c>
      <c r="G17" s="11">
        <v>0.37385916424165055</v>
      </c>
      <c r="H17" s="13"/>
    </row>
    <row r="18" spans="1:8" x14ac:dyDescent="0.25">
      <c r="A18" s="7" t="s">
        <v>156</v>
      </c>
      <c r="B18" s="17">
        <v>43861</v>
      </c>
      <c r="C18" s="7" t="s">
        <v>155</v>
      </c>
      <c r="D18" s="9">
        <v>0.1</v>
      </c>
      <c r="E18" s="18">
        <v>1500078.48</v>
      </c>
      <c r="F18" s="18">
        <v>3059963.92</v>
      </c>
      <c r="G18" s="11">
        <v>2.039869220709039</v>
      </c>
      <c r="H18" s="13"/>
    </row>
    <row r="19" spans="1:8" x14ac:dyDescent="0.25">
      <c r="A19" s="7" t="s">
        <v>157</v>
      </c>
      <c r="B19" s="17">
        <v>43859</v>
      </c>
      <c r="C19" s="7" t="s">
        <v>155</v>
      </c>
      <c r="D19" s="9">
        <v>0.12</v>
      </c>
      <c r="E19" s="18">
        <v>2235823.78</v>
      </c>
      <c r="F19" s="18">
        <v>1944911.84</v>
      </c>
      <c r="G19" s="11">
        <v>0.8698860157932483</v>
      </c>
      <c r="H19" s="13"/>
    </row>
    <row r="20" spans="1:8" x14ac:dyDescent="0.25">
      <c r="A20" s="7" t="s">
        <v>88</v>
      </c>
      <c r="B20" s="17">
        <v>44523</v>
      </c>
      <c r="C20" s="7" t="s">
        <v>158</v>
      </c>
      <c r="D20" s="9">
        <v>0.031</v>
      </c>
      <c r="E20" s="18">
        <v>134559.0582524272</v>
      </c>
      <c r="F20" s="18">
        <v>135390.36</v>
      </c>
      <c r="G20" s="11">
        <v>1.0061779694237551</v>
      </c>
      <c r="H20" s="13"/>
    </row>
    <row r="21" spans="1:8" x14ac:dyDescent="0.25">
      <c r="A21" s="7" t="s">
        <v>159</v>
      </c>
      <c r="B21" s="17">
        <v>44539</v>
      </c>
      <c r="C21" s="7" t="s">
        <v>155</v>
      </c>
      <c r="D21" s="9">
        <v>0.08747089666660357</v>
      </c>
      <c r="E21" s="18">
        <v>1000516.95</v>
      </c>
      <c r="F21" s="18">
        <v>228886.43</v>
      </c>
      <c r="G21" s="11">
        <v>0.2287681682953997</v>
      </c>
      <c r="H21" s="13"/>
    </row>
    <row r="22" spans="1:8" x14ac:dyDescent="0.25">
      <c r="A22" s="7" t="s">
        <v>160</v>
      </c>
      <c r="B22" s="17">
        <v>44593</v>
      </c>
      <c r="C22" s="7" t="s">
        <v>155</v>
      </c>
      <c r="D22" s="9">
        <v>0.11183764325339549</v>
      </c>
      <c r="E22" s="18">
        <v>756516.88</v>
      </c>
      <c r="F22" s="18">
        <v>0</v>
      </c>
      <c r="G22" s="11">
        <v>0</v>
      </c>
      <c r="H22" s="13"/>
    </row>
    <row r="23" spans="1:8" x14ac:dyDescent="0.25">
      <c r="A23" s="19" t="s">
        <v>161</v>
      </c>
      <c r="D23" s="13"/>
      <c r="E23" s="20">
        <f>SUM(E17:E22)</f>
      </c>
      <c r="F23" s="20">
        <f>SUM(F17:F22)</f>
      </c>
      <c r="G23" s="25">
        <f>F23/E23</f>
      </c>
      <c r="H23" s="13"/>
    </row>
    <row r="25" spans="1:1" s="27" customFormat="1" x14ac:dyDescent="0.25">
      <c r="A25" s="27" t="s">
        <v>162</v>
      </c>
    </row>
    <row r="26" ht="24" customHeight="1" spans="1:8" x14ac:dyDescent="0.25">
      <c r="A26" s="14" t="s">
        <v>121</v>
      </c>
      <c r="B26" s="14" t="s">
        <v>17</v>
      </c>
      <c r="C26" s="14" t="s">
        <v>17</v>
      </c>
      <c r="D26" s="16" t="s">
        <v>97</v>
      </c>
      <c r="E26" s="15" t="s">
        <v>163</v>
      </c>
      <c r="F26" s="15" t="s">
        <v>164</v>
      </c>
      <c r="G26" s="23" t="s">
        <v>127</v>
      </c>
      <c r="H26" s="16" t="s">
        <v>17</v>
      </c>
    </row>
    <row r="27" spans="1:8" x14ac:dyDescent="0.25">
      <c r="A27" s="7" t="s">
        <v>154</v>
      </c>
      <c r="D27" s="9">
        <v>-0.3418337821690908</v>
      </c>
      <c r="E27" s="18">
        <v>1265417.69</v>
      </c>
      <c r="F27" s="18">
        <v>473088</v>
      </c>
      <c r="G27" s="11">
        <v>0.37385916424165055</v>
      </c>
      <c r="H27" s="13"/>
    </row>
    <row r="28" spans="1:8" x14ac:dyDescent="0.25">
      <c r="A28" s="7" t="s">
        <v>128</v>
      </c>
      <c r="D28" s="9">
        <v>0.050110579136280656</v>
      </c>
      <c r="E28" s="18">
        <v>2974366.34</v>
      </c>
      <c r="F28" s="18">
        <v>4474655.2</v>
      </c>
      <c r="G28" s="11">
        <v>1.5044062124506157</v>
      </c>
      <c r="H28" s="13"/>
    </row>
    <row r="29" spans="1:8" x14ac:dyDescent="0.25">
      <c r="A29" s="7" t="s">
        <v>130</v>
      </c>
      <c r="D29" s="9">
        <v>-0.07370678996975788</v>
      </c>
      <c r="E29" s="18">
        <v>2033399.76</v>
      </c>
      <c r="F29" s="18">
        <v>1054500</v>
      </c>
      <c r="G29" s="11">
        <v>0.5185896156494088</v>
      </c>
      <c r="H29" s="13"/>
    </row>
    <row r="30" spans="1:8" x14ac:dyDescent="0.25">
      <c r="A30" s="7" t="s">
        <v>132</v>
      </c>
      <c r="D30" s="9">
        <v>0.1347251329040899</v>
      </c>
      <c r="E30" s="18">
        <v>3007090.5599999996</v>
      </c>
      <c r="F30" s="18">
        <v>7983792</v>
      </c>
      <c r="G30" s="11">
        <v>2.654988880680734</v>
      </c>
      <c r="H30" s="13"/>
    </row>
    <row r="31" spans="1:8" x14ac:dyDescent="0.25">
      <c r="A31" s="7" t="s">
        <v>134</v>
      </c>
      <c r="D31" s="13"/>
      <c r="E31" s="18">
        <v>1826852.7000000002</v>
      </c>
      <c r="F31" s="18">
        <v>0</v>
      </c>
      <c r="G31" s="11">
        <v>0</v>
      </c>
      <c r="H31" s="13"/>
    </row>
    <row r="32" spans="1:8" x14ac:dyDescent="0.25">
      <c r="A32" s="7" t="s">
        <v>160</v>
      </c>
      <c r="D32" s="9">
        <v>-1</v>
      </c>
      <c r="E32" s="18">
        <v>756516.88</v>
      </c>
      <c r="F32" s="18">
        <v>0</v>
      </c>
      <c r="G32" s="11">
        <v>0</v>
      </c>
      <c r="H32" s="13"/>
    </row>
    <row r="33" spans="1:8" x14ac:dyDescent="0.25">
      <c r="A33" s="7" t="s">
        <v>136</v>
      </c>
      <c r="D33" s="9">
        <v>-0.044985053135211624</v>
      </c>
      <c r="E33" s="18">
        <v>1106126.25</v>
      </c>
      <c r="F33" s="18">
        <v>798261</v>
      </c>
      <c r="G33" s="11">
        <v>0.7216725938833836</v>
      </c>
      <c r="H33" s="13"/>
    </row>
    <row r="34" spans="1:8" x14ac:dyDescent="0.25">
      <c r="A34" s="7" t="s">
        <v>138</v>
      </c>
      <c r="D34" s="9">
        <v>0.00043066232996496497</v>
      </c>
      <c r="E34" s="18">
        <v>1018645.75</v>
      </c>
      <c r="F34" s="18">
        <v>1022124.82</v>
      </c>
      <c r="G34" s="11">
        <v>1.0034153875378167</v>
      </c>
      <c r="H34" s="13"/>
    </row>
    <row r="35" spans="1:8" x14ac:dyDescent="0.25">
      <c r="A35" s="7" t="s">
        <v>157</v>
      </c>
      <c r="D35" s="9">
        <v>-0.047906246265045374</v>
      </c>
      <c r="E35" s="18">
        <v>2235823.78</v>
      </c>
      <c r="F35" s="18">
        <v>1944911.84</v>
      </c>
      <c r="G35" s="11">
        <v>0.8698860157932483</v>
      </c>
      <c r="H35" s="13"/>
    </row>
    <row r="36" spans="1:8" x14ac:dyDescent="0.25">
      <c r="A36" s="7" t="s">
        <v>140</v>
      </c>
      <c r="D36" s="9">
        <v>-0.1371129892298164</v>
      </c>
      <c r="E36" s="18">
        <v>210000</v>
      </c>
      <c r="F36" s="18">
        <v>69300</v>
      </c>
      <c r="G36" s="11">
        <v>0.33</v>
      </c>
      <c r="H36" s="13"/>
    </row>
    <row r="37" spans="1:8" x14ac:dyDescent="0.25">
      <c r="A37" s="7" t="s">
        <v>143</v>
      </c>
      <c r="D37" s="9">
        <v>0.6079547532615888</v>
      </c>
      <c r="E37" s="18">
        <v>3961685.3599999994</v>
      </c>
      <c r="F37" s="18">
        <v>69750000</v>
      </c>
      <c r="G37" s="11">
        <v>17.606143260200756</v>
      </c>
      <c r="H37" s="13"/>
    </row>
    <row r="38" spans="1:8" x14ac:dyDescent="0.25">
      <c r="A38" s="7" t="s">
        <v>88</v>
      </c>
      <c r="D38" s="9">
        <v>-0.013219179656366887</v>
      </c>
      <c r="E38" s="18">
        <v>1812696.9800000002</v>
      </c>
      <c r="F38" s="18">
        <v>1669378.3599999999</v>
      </c>
      <c r="G38" s="11">
        <v>0.9209362504702797</v>
      </c>
      <c r="H38" s="13"/>
    </row>
    <row r="39" spans="1:8" x14ac:dyDescent="0.25">
      <c r="A39" s="7" t="s">
        <v>156</v>
      </c>
      <c r="D39" s="9">
        <v>0.8181276625514254</v>
      </c>
      <c r="E39" s="18">
        <v>1500078.48</v>
      </c>
      <c r="F39" s="18">
        <v>3059963.92</v>
      </c>
      <c r="G39" s="11">
        <v>2.039869220709039</v>
      </c>
      <c r="H39" s="13"/>
    </row>
    <row r="40" spans="1:8" x14ac:dyDescent="0.25">
      <c r="A40" s="7" t="s">
        <v>159</v>
      </c>
      <c r="D40" s="9">
        <v>-0.5447669933793479</v>
      </c>
      <c r="E40" s="18">
        <v>1000516.95</v>
      </c>
      <c r="F40" s="18">
        <v>228886.43</v>
      </c>
      <c r="G40" s="11">
        <v>0.2287681682953997</v>
      </c>
      <c r="H40" s="13"/>
    </row>
    <row r="41" spans="1:8" x14ac:dyDescent="0.25">
      <c r="A41" s="7" t="s">
        <v>146</v>
      </c>
      <c r="D41" s="9">
        <v>0.6112937770661804</v>
      </c>
      <c r="E41" s="18">
        <v>3249867.01</v>
      </c>
      <c r="F41" s="18">
        <v>42160850.5</v>
      </c>
      <c r="G41" s="11">
        <v>12.973100243877365</v>
      </c>
      <c r="H41" s="13"/>
    </row>
    <row r="42" spans="1:8" x14ac:dyDescent="0.25">
      <c r="A42" s="19" t="s">
        <v>81</v>
      </c>
      <c r="D42" s="26">
        <v>0.25500035674734856</v>
      </c>
      <c r="E42" s="20">
        <f>SUM(E27:E41)</f>
      </c>
      <c r="F42" s="20">
        <f>SUM(F27:F41)</f>
      </c>
      <c r="G42" s="25">
        <f>F42/E42</f>
      </c>
      <c r="H42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FormatPr defaultRowHeight="15" outlineLevelRow="0" outlineLevelCol="0" x14ac:dyDescent="55"/>
  <cols>
    <col min="1" max="1" width="32" customWidth="1"/>
    <col min="2" max="3" width="15" style="12" customWidth="1"/>
    <col min="4" max="5" width="16" style="12" customWidth="1"/>
    <col min="6" max="7" width="15" style="12" customWidth="1"/>
    <col min="8" max="8" width="16" style="12" customWidth="1"/>
    <col min="9" max="9" width="34" customWidth="1"/>
  </cols>
  <sheetData>
    <row r="1" ht="24" customHeight="1" spans="1:9" x14ac:dyDescent="0.25">
      <c r="A1" s="14" t="s">
        <v>121</v>
      </c>
      <c r="B1" s="15" t="s">
        <v>165</v>
      </c>
      <c r="C1" s="15" t="s">
        <v>166</v>
      </c>
      <c r="D1" s="15" t="s">
        <v>167</v>
      </c>
      <c r="E1" s="15" t="s">
        <v>168</v>
      </c>
      <c r="F1" s="15" t="s">
        <v>169</v>
      </c>
      <c r="G1" s="15" t="s">
        <v>170</v>
      </c>
      <c r="H1" s="15" t="s">
        <v>171</v>
      </c>
      <c r="I1" s="14" t="s">
        <v>172</v>
      </c>
    </row>
    <row r="2" spans="1:9" x14ac:dyDescent="0.25">
      <c r="A2" s="7" t="s">
        <v>154</v>
      </c>
      <c r="B2" s="18">
        <v>1265417.69</v>
      </c>
      <c r="C2" s="18">
        <v>-1265417.69</v>
      </c>
      <c r="D2" s="18">
        <v>0</v>
      </c>
      <c r="E2" s="18">
        <v>0</v>
      </c>
      <c r="F2" s="18">
        <v>473088</v>
      </c>
      <c r="G2" s="18">
        <v>0</v>
      </c>
      <c r="H2" s="18">
        <v>473088</v>
      </c>
      <c r="I2" s="7" t="s">
        <v>173</v>
      </c>
    </row>
    <row r="3" spans="1:9" x14ac:dyDescent="0.25">
      <c r="A3" s="7" t="s">
        <v>128</v>
      </c>
      <c r="B3" s="18">
        <v>2974366.34</v>
      </c>
      <c r="C3" s="18">
        <v>0</v>
      </c>
      <c r="D3" s="18">
        <v>2974366.34</v>
      </c>
      <c r="E3" s="18">
        <v>4474655.2</v>
      </c>
      <c r="F3" s="18">
        <v>0</v>
      </c>
      <c r="G3" s="18">
        <v>0</v>
      </c>
      <c r="H3" s="18">
        <v>4474655.2</v>
      </c>
    </row>
    <row r="4" spans="1:9" x14ac:dyDescent="0.25">
      <c r="A4" s="7" t="s">
        <v>130</v>
      </c>
      <c r="B4" s="18">
        <v>2033399.76</v>
      </c>
      <c r="C4" s="18">
        <v>0</v>
      </c>
      <c r="D4" s="18">
        <v>2033399.76</v>
      </c>
      <c r="E4" s="18">
        <v>1054500</v>
      </c>
      <c r="F4" s="18">
        <v>0</v>
      </c>
      <c r="G4" s="18">
        <v>0</v>
      </c>
      <c r="H4" s="18">
        <v>1054500</v>
      </c>
    </row>
    <row r="5" spans="1:9" x14ac:dyDescent="0.25">
      <c r="A5" s="7" t="s">
        <v>132</v>
      </c>
      <c r="B5" s="18">
        <v>3007090.5599999996</v>
      </c>
      <c r="C5" s="18">
        <v>0</v>
      </c>
      <c r="D5" s="18">
        <v>3007090.5599999996</v>
      </c>
      <c r="E5" s="18">
        <v>7983792</v>
      </c>
      <c r="F5" s="18">
        <v>0</v>
      </c>
      <c r="G5" s="18">
        <v>0</v>
      </c>
      <c r="H5" s="18">
        <v>7983792</v>
      </c>
    </row>
    <row r="6" spans="1:9" x14ac:dyDescent="0.25">
      <c r="A6" s="7" t="s">
        <v>134</v>
      </c>
      <c r="B6" s="18">
        <v>1826852.7000000002</v>
      </c>
      <c r="C6" s="18">
        <v>0</v>
      </c>
      <c r="D6" s="18">
        <v>1826852.7000000002</v>
      </c>
      <c r="E6" s="18">
        <v>0</v>
      </c>
      <c r="F6" s="18">
        <v>0</v>
      </c>
      <c r="G6" s="18">
        <v>0</v>
      </c>
      <c r="H6" s="18">
        <v>0</v>
      </c>
    </row>
    <row r="7" spans="1:9" x14ac:dyDescent="0.25">
      <c r="A7" s="7" t="s">
        <v>160</v>
      </c>
      <c r="B7" s="18">
        <v>756516.88</v>
      </c>
      <c r="C7" s="18">
        <v>-756516.88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7" t="s">
        <v>174</v>
      </c>
    </row>
    <row r="8" spans="1:9" x14ac:dyDescent="0.25">
      <c r="A8" s="7" t="s">
        <v>136</v>
      </c>
      <c r="B8" s="18">
        <v>1106126.25</v>
      </c>
      <c r="C8" s="18">
        <v>0</v>
      </c>
      <c r="D8" s="18">
        <v>1106126.25</v>
      </c>
      <c r="E8" s="18">
        <v>798261</v>
      </c>
      <c r="F8" s="18">
        <v>0</v>
      </c>
      <c r="G8" s="18">
        <v>0</v>
      </c>
      <c r="H8" s="18">
        <v>798261</v>
      </c>
    </row>
    <row r="9" spans="1:9" x14ac:dyDescent="0.25">
      <c r="A9" s="7" t="s">
        <v>138</v>
      </c>
      <c r="B9" s="18">
        <v>1018645.75</v>
      </c>
      <c r="C9" s="18">
        <v>0</v>
      </c>
      <c r="D9" s="18">
        <v>1018645.75</v>
      </c>
      <c r="E9" s="18">
        <v>1022124.82</v>
      </c>
      <c r="F9" s="18">
        <v>0</v>
      </c>
      <c r="G9" s="18">
        <v>0</v>
      </c>
      <c r="H9" s="18">
        <v>1022124.82</v>
      </c>
    </row>
    <row r="10" spans="1:9" x14ac:dyDescent="0.25">
      <c r="A10" s="7" t="s">
        <v>157</v>
      </c>
      <c r="B10" s="18">
        <v>2235823.78</v>
      </c>
      <c r="C10" s="18">
        <v>-2235823.78</v>
      </c>
      <c r="D10" s="18">
        <v>0</v>
      </c>
      <c r="E10" s="18">
        <v>0</v>
      </c>
      <c r="F10" s="18">
        <v>1944911.84</v>
      </c>
      <c r="G10" s="18">
        <v>0</v>
      </c>
      <c r="H10" s="18">
        <v>1944911.84</v>
      </c>
      <c r="I10" s="7" t="s">
        <v>175</v>
      </c>
    </row>
    <row r="11" spans="1:9" x14ac:dyDescent="0.25">
      <c r="A11" s="7" t="s">
        <v>140</v>
      </c>
      <c r="B11" s="18">
        <v>210000</v>
      </c>
      <c r="C11" s="18">
        <v>0</v>
      </c>
      <c r="D11" s="18">
        <v>210000</v>
      </c>
      <c r="E11" s="18">
        <v>69300</v>
      </c>
      <c r="F11" s="18">
        <v>0</v>
      </c>
      <c r="G11" s="18">
        <v>0</v>
      </c>
      <c r="H11" s="18">
        <v>69300</v>
      </c>
    </row>
    <row r="12" spans="1:9" x14ac:dyDescent="0.25">
      <c r="A12" s="7" t="s">
        <v>143</v>
      </c>
      <c r="B12" s="18">
        <v>3961685.3599999994</v>
      </c>
      <c r="C12" s="18">
        <v>0</v>
      </c>
      <c r="D12" s="18">
        <v>3961685.3599999994</v>
      </c>
      <c r="E12" s="18">
        <v>69750000</v>
      </c>
      <c r="F12" s="18">
        <v>0</v>
      </c>
      <c r="G12" s="18">
        <v>0</v>
      </c>
      <c r="H12" s="18">
        <v>69750000</v>
      </c>
    </row>
    <row r="13" spans="1:9" x14ac:dyDescent="0.25">
      <c r="A13" s="7" t="s">
        <v>88</v>
      </c>
      <c r="B13" s="18">
        <v>1812696.98</v>
      </c>
      <c r="C13" s="18">
        <v>-134559.058252427</v>
      </c>
      <c r="D13" s="18">
        <v>1678137.921747573</v>
      </c>
      <c r="E13" s="18">
        <v>1533988</v>
      </c>
      <c r="F13" s="18">
        <v>134559.0582524272</v>
      </c>
      <c r="G13" s="18">
        <v>831.3017475727829</v>
      </c>
      <c r="H13" s="18">
        <v>1669378.36</v>
      </c>
      <c r="I13" s="7" t="s">
        <v>176</v>
      </c>
    </row>
    <row r="14" spans="1:9" x14ac:dyDescent="0.25">
      <c r="A14" s="7" t="s">
        <v>156</v>
      </c>
      <c r="B14" s="18">
        <v>1500078.48</v>
      </c>
      <c r="C14" s="18">
        <v>-1500078.48</v>
      </c>
      <c r="D14" s="18">
        <v>0</v>
      </c>
      <c r="E14" s="18">
        <v>0</v>
      </c>
      <c r="F14" s="18">
        <v>1500078.48</v>
      </c>
      <c r="G14" s="18">
        <v>1559885.44</v>
      </c>
      <c r="H14" s="18">
        <v>3059963.92</v>
      </c>
      <c r="I14" s="7" t="s">
        <v>177</v>
      </c>
    </row>
    <row r="15" spans="1:9" x14ac:dyDescent="0.25">
      <c r="A15" s="7" t="s">
        <v>159</v>
      </c>
      <c r="B15" s="18">
        <v>1000516.95</v>
      </c>
      <c r="C15" s="18">
        <v>-1000516.95</v>
      </c>
      <c r="D15" s="18">
        <v>0</v>
      </c>
      <c r="E15" s="18">
        <v>0</v>
      </c>
      <c r="F15" s="18">
        <v>228886.43</v>
      </c>
      <c r="G15" s="18">
        <v>0</v>
      </c>
      <c r="H15" s="18">
        <v>228886.43</v>
      </c>
      <c r="I15" s="7" t="s">
        <v>175</v>
      </c>
    </row>
    <row r="16" spans="1:9" x14ac:dyDescent="0.25">
      <c r="A16" s="7" t="s">
        <v>146</v>
      </c>
      <c r="B16" s="18">
        <v>3249867.01</v>
      </c>
      <c r="C16" s="18">
        <v>0</v>
      </c>
      <c r="D16" s="18">
        <v>3249867.01</v>
      </c>
      <c r="E16" s="18">
        <v>42160850.5</v>
      </c>
      <c r="F16" s="18">
        <v>0</v>
      </c>
      <c r="G16" s="18">
        <v>0</v>
      </c>
      <c r="H16" s="18">
        <v>42160850.5</v>
      </c>
    </row>
    <row r="17" spans="1:9" x14ac:dyDescent="0.25">
      <c r="A17" s="19" t="s">
        <v>81</v>
      </c>
      <c r="B17" s="20">
        <f>SUM(B2:B16)</f>
      </c>
      <c r="C17" s="20">
        <f>SUM(C2:C16)</f>
      </c>
      <c r="D17" s="20">
        <f>SUM(D2:D16)</f>
      </c>
      <c r="E17" s="20">
        <f>SUM(E2:E16)</f>
      </c>
      <c r="F17" s="20">
        <f>SUM(F2:F16)</f>
      </c>
      <c r="G17" s="20">
        <f>SUM(G2:G16)</f>
      </c>
      <c r="H17" s="20">
        <f>SUM(H2:H16)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FormatPr defaultRowHeight="15" outlineLevelRow="0" outlineLevelCol="0" x14ac:dyDescent="55"/>
  <cols>
    <col min="1" max="1" width="32" customWidth="1"/>
    <col min="2" max="2" width="8" customWidth="1"/>
    <col min="3" max="3" width="17" style="12" customWidth="1"/>
    <col min="4" max="4" width="10" style="21" customWidth="1"/>
    <col min="5" max="5" width="17" style="12" customWidth="1"/>
    <col min="6" max="6" width="10" style="21" customWidth="1"/>
    <col min="7" max="7" width="17" style="12" customWidth="1"/>
  </cols>
  <sheetData>
    <row r="1" ht="24" customHeight="1" spans="1:7" x14ac:dyDescent="0.25">
      <c r="A1" s="14" t="s">
        <v>121</v>
      </c>
      <c r="B1" s="14" t="s">
        <v>178</v>
      </c>
      <c r="C1" s="15" t="s">
        <v>179</v>
      </c>
      <c r="D1" s="23" t="s">
        <v>180</v>
      </c>
      <c r="E1" s="15" t="s">
        <v>181</v>
      </c>
      <c r="F1" s="23" t="s">
        <v>182</v>
      </c>
      <c r="G1" s="15" t="s">
        <v>183</v>
      </c>
    </row>
    <row r="2" spans="1:7" x14ac:dyDescent="0.25">
      <c r="A2" s="7" t="s">
        <v>128</v>
      </c>
      <c r="B2" s="7">
        <v>2016</v>
      </c>
      <c r="C2" s="18">
        <v>4474655.2</v>
      </c>
      <c r="D2" s="11">
        <v>1.5044062124506157</v>
      </c>
      <c r="E2" s="18">
        <v>2989697.34</v>
      </c>
      <c r="F2" s="11">
        <v>1.007172</v>
      </c>
      <c r="G2" s="18">
        <f>C2-E2</f>
      </c>
    </row>
    <row r="3" spans="1:7" x14ac:dyDescent="0.25">
      <c r="A3" s="7" t="s">
        <v>130</v>
      </c>
      <c r="B3" s="7">
        <v>2016</v>
      </c>
      <c r="C3" s="18">
        <v>1054500</v>
      </c>
      <c r="D3" s="11">
        <v>0.5185896156494088</v>
      </c>
      <c r="E3" s="18">
        <v>508349.94</v>
      </c>
      <c r="F3" s="11">
        <v>0.25</v>
      </c>
      <c r="G3" s="18">
        <f>C3-E3</f>
      </c>
    </row>
    <row r="4" spans="1:7" x14ac:dyDescent="0.25">
      <c r="A4" s="7" t="s">
        <v>132</v>
      </c>
      <c r="B4" s="7">
        <v>2017</v>
      </c>
      <c r="C4" s="18">
        <v>7983792</v>
      </c>
      <c r="D4" s="11">
        <v>2.654988880680734</v>
      </c>
      <c r="E4" s="18">
        <v>8407406</v>
      </c>
      <c r="F4" s="11">
        <v>2.795861</v>
      </c>
      <c r="G4" s="18">
        <f>C4-E4</f>
      </c>
    </row>
    <row r="5" spans="1:7" x14ac:dyDescent="0.25">
      <c r="A5" s="7" t="s">
        <v>134</v>
      </c>
      <c r="B5" s="7">
        <v>2017</v>
      </c>
      <c r="C5" s="18">
        <v>0</v>
      </c>
      <c r="D5" s="11">
        <v>0</v>
      </c>
      <c r="E5" s="18">
        <v>0</v>
      </c>
      <c r="F5" s="11">
        <v>0</v>
      </c>
      <c r="G5" s="18">
        <f>C5-E5</f>
      </c>
    </row>
    <row r="6" spans="1:7" x14ac:dyDescent="0.25">
      <c r="A6" s="7" t="s">
        <v>136</v>
      </c>
      <c r="B6" s="7">
        <v>2018</v>
      </c>
      <c r="C6" s="18">
        <v>798261</v>
      </c>
      <c r="D6" s="11">
        <v>0.7216725938833836</v>
      </c>
      <c r="E6" s="18">
        <v>553063.13</v>
      </c>
      <c r="F6" s="11">
        <v>0.5</v>
      </c>
      <c r="G6" s="18">
        <f>C6-E6</f>
      </c>
    </row>
    <row r="7" spans="1:7" x14ac:dyDescent="0.25">
      <c r="A7" s="7" t="s">
        <v>138</v>
      </c>
      <c r="B7" s="7">
        <v>2018</v>
      </c>
      <c r="C7" s="18">
        <v>1022124.82</v>
      </c>
      <c r="D7" s="11">
        <v>1.0034153875378167</v>
      </c>
      <c r="E7" s="18">
        <v>1022124.82</v>
      </c>
      <c r="F7" s="11">
        <v>1.003415</v>
      </c>
      <c r="G7" s="18">
        <f>C7-E7</f>
      </c>
    </row>
    <row r="8" spans="1:7" x14ac:dyDescent="0.25">
      <c r="A8" s="7" t="s">
        <v>140</v>
      </c>
      <c r="B8" s="7">
        <v>2018</v>
      </c>
      <c r="C8" s="18">
        <v>69300</v>
      </c>
      <c r="D8" s="11">
        <v>0.33</v>
      </c>
      <c r="E8" s="18">
        <v>210000</v>
      </c>
      <c r="F8" s="11">
        <v>1</v>
      </c>
      <c r="G8" s="18">
        <f>C8-E8</f>
      </c>
    </row>
    <row r="9" spans="1:7" x14ac:dyDescent="0.25">
      <c r="A9" s="7" t="s">
        <v>143</v>
      </c>
      <c r="B9" s="7">
        <v>2018</v>
      </c>
      <c r="C9" s="18">
        <v>69750000</v>
      </c>
      <c r="D9" s="11">
        <v>17.606143260200756</v>
      </c>
      <c r="E9" s="18">
        <v>40043256.96</v>
      </c>
      <c r="F9" s="11">
        <v>10.107632</v>
      </c>
      <c r="G9" s="18">
        <f>C9-E9</f>
      </c>
    </row>
    <row r="10" spans="1:7" x14ac:dyDescent="0.25">
      <c r="A10" s="7" t="s">
        <v>88</v>
      </c>
      <c r="B10" s="7">
        <v>2018</v>
      </c>
      <c r="C10" s="18">
        <v>1533988</v>
      </c>
      <c r="D10" s="11">
        <v>0.9141012667198065</v>
      </c>
      <c r="E10" s="18">
        <v>854073.33</v>
      </c>
      <c r="F10" s="11">
        <v>0.50902</v>
      </c>
      <c r="G10" s="18">
        <f>C10-E10</f>
      </c>
    </row>
    <row r="11" spans="1:7" x14ac:dyDescent="0.25">
      <c r="A11" s="7" t="s">
        <v>146</v>
      </c>
      <c r="B11" s="7">
        <v>2019</v>
      </c>
      <c r="C11" s="18">
        <v>42160850.5</v>
      </c>
      <c r="D11" s="11">
        <v>12.973100243877365</v>
      </c>
      <c r="E11" s="18">
        <v>16103397.08</v>
      </c>
      <c r="F11" s="11">
        <v>4.955094</v>
      </c>
      <c r="G11" s="18">
        <f>C11-E11</f>
      </c>
    </row>
    <row r="12" spans="1:7" x14ac:dyDescent="0.25">
      <c r="A12" s="19" t="s">
        <v>81</v>
      </c>
      <c r="C12" s="20">
        <f>SUM(C2:C11)</f>
      </c>
      <c r="D12" s="25">
        <v>6.116321164093017</v>
      </c>
      <c r="E12" s="20">
        <f>SUM(E2:E11)</f>
      </c>
      <c r="F12" s="25">
        <v>3.355972872941781</v>
      </c>
      <c r="G12" s="20">
        <f>SUM(G2:G11)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FormatPr defaultRowHeight="15" outlineLevelRow="0" outlineLevelCol="0" x14ac:dyDescent="55"/>
  <cols>
    <col min="1" max="1" width="46" customWidth="1"/>
    <col min="2" max="2" width="18" style="12" customWidth="1"/>
  </cols>
  <sheetData>
    <row r="1" spans="1:1" s="2" customFormat="1" x14ac:dyDescent="0.25">
      <c r="A1" s="2" t="s">
        <v>184</v>
      </c>
    </row>
    <row r="3" spans="1:2" x14ac:dyDescent="0.25">
      <c r="A3" s="7" t="s">
        <v>185</v>
      </c>
      <c r="B3" s="18">
        <v>16187589.179999996</v>
      </c>
    </row>
    <row r="4" spans="1:2" x14ac:dyDescent="0.25">
      <c r="A4" s="7" t="s">
        <v>186</v>
      </c>
      <c r="B4" s="18">
        <v>150000</v>
      </c>
    </row>
    <row r="5" spans="1:2" x14ac:dyDescent="0.25">
      <c r="A5" s="7" t="s">
        <v>187</v>
      </c>
      <c r="B5" s="18">
        <v>21000</v>
      </c>
    </row>
    <row r="6" spans="1:2" x14ac:dyDescent="0.25">
      <c r="A6" s="7" t="s">
        <v>188</v>
      </c>
      <c r="B6" s="18">
        <v>112488882.34</v>
      </c>
    </row>
    <row r="7" spans="1:2" s="5" customFormat="1" x14ac:dyDescent="0.25">
      <c r="A7" s="5" t="s">
        <v>189</v>
      </c>
      <c r="B7" s="28">
        <v>128847471.52</v>
      </c>
    </row>
    <row r="8" spans="1:2" x14ac:dyDescent="0.25">
      <c r="A8" s="7" t="s">
        <v>190</v>
      </c>
      <c r="B8" s="18">
        <v>0</v>
      </c>
    </row>
    <row r="9" spans="1:2" x14ac:dyDescent="0.25">
      <c r="A9" s="7" t="s">
        <v>191</v>
      </c>
      <c r="B9" s="18">
        <v>2153.25</v>
      </c>
    </row>
    <row r="10" spans="1:2" x14ac:dyDescent="0.25">
      <c r="A10" s="7" t="s">
        <v>192</v>
      </c>
      <c r="B10" s="18">
        <v>0</v>
      </c>
    </row>
    <row r="11" spans="1:2" x14ac:dyDescent="0.25">
      <c r="A11" s="7" t="s">
        <v>21</v>
      </c>
      <c r="B11" s="18">
        <v>204925.56</v>
      </c>
    </row>
    <row r="12" spans="1:2" s="5" customFormat="1" x14ac:dyDescent="0.25">
      <c r="A12" s="5" t="s">
        <v>193</v>
      </c>
      <c r="B12" s="28">
        <v>207078.81</v>
      </c>
    </row>
    <row r="13" spans="1:2" s="5" customFormat="1" x14ac:dyDescent="0.25">
      <c r="A13" s="5" t="s">
        <v>194</v>
      </c>
      <c r="B13" s="28">
        <v>129054550.33</v>
      </c>
    </row>
    <row r="14" spans="1:2" x14ac:dyDescent="0.25">
      <c r="A14" s="7" t="s">
        <v>195</v>
      </c>
      <c r="B14" s="18">
        <v>-74375</v>
      </c>
    </row>
    <row r="15" spans="1:2" x14ac:dyDescent="0.25">
      <c r="A15" s="7" t="s">
        <v>196</v>
      </c>
      <c r="B15" s="18">
        <v>0</v>
      </c>
    </row>
    <row r="16" spans="1:2" s="5" customFormat="1" x14ac:dyDescent="0.25">
      <c r="A16" s="5" t="s">
        <v>197</v>
      </c>
      <c r="B16" s="28">
        <v>-74375</v>
      </c>
    </row>
    <row r="17" spans="1:2" s="5" customFormat="1" x14ac:dyDescent="0.25">
      <c r="A17" s="5" t="s">
        <v>198</v>
      </c>
      <c r="B17" s="28">
        <v>128980175.33</v>
      </c>
    </row>
    <row r="18" spans="1:2" x14ac:dyDescent="0.25">
      <c r="A18" s="7" t="s">
        <v>23</v>
      </c>
      <c r="B18" s="18">
        <v>-15369798.075000001</v>
      </c>
    </row>
    <row r="19" spans="1:2" s="5" customFormat="1" x14ac:dyDescent="0.25">
      <c r="A19" s="5" t="s">
        <v>199</v>
      </c>
      <c r="B19" s="28">
        <v>113610377.255</v>
      </c>
    </row>
    <row r="21" spans="1:2" x14ac:dyDescent="0.25">
      <c r="A21" s="7" t="s">
        <v>200</v>
      </c>
      <c r="B21" s="18">
        <v>32091100.88</v>
      </c>
    </row>
    <row r="22" spans="1:2" x14ac:dyDescent="0.25">
      <c r="A22" s="7" t="s">
        <v>93</v>
      </c>
      <c r="B22" s="18">
        <v>-5911176.41</v>
      </c>
    </row>
    <row r="23" spans="1:2" x14ac:dyDescent="0.25">
      <c r="A23" s="7" t="s">
        <v>201</v>
      </c>
      <c r="B23" s="18">
        <v>-9620320.05</v>
      </c>
    </row>
    <row r="24" spans="1:2" x14ac:dyDescent="0.25">
      <c r="A24" s="7" t="s">
        <v>202</v>
      </c>
      <c r="B24" s="18">
        <v>-68311.43</v>
      </c>
    </row>
    <row r="25" spans="1:2" x14ac:dyDescent="0.25">
      <c r="A25" s="7" t="s">
        <v>188</v>
      </c>
      <c r="B25" s="18">
        <v>112488882.34</v>
      </c>
    </row>
    <row r="26" spans="1:2" x14ac:dyDescent="0.25">
      <c r="A26" s="7" t="s">
        <v>23</v>
      </c>
      <c r="B26" s="18">
        <v>-15369798.075000001</v>
      </c>
    </row>
    <row r="27" spans="1:2" s="5" customFormat="1" x14ac:dyDescent="0.25">
      <c r="A27" s="5" t="s">
        <v>203</v>
      </c>
      <c r="B27" s="28">
        <v>113610377.255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FormatPr defaultRowHeight="15" outlineLevelRow="0" outlineLevelCol="0" x14ac:dyDescent="55"/>
  <cols>
    <col min="1" max="1" width="12" customWidth="1"/>
    <col min="2" max="2" width="17" style="12" customWidth="1"/>
    <col min="3" max="3" width="9" style="29" customWidth="1"/>
    <col min="4" max="5" width="17" style="12" customWidth="1"/>
  </cols>
  <sheetData>
    <row r="1" spans="1:1" s="2" customFormat="1" x14ac:dyDescent="0.25">
      <c r="A1" s="2" t="s">
        <v>204</v>
      </c>
    </row>
    <row r="2" spans="1:2" x14ac:dyDescent="0.25">
      <c r="A2" s="7" t="s">
        <v>205</v>
      </c>
      <c r="B2" s="18">
        <v>5827384.07</v>
      </c>
    </row>
    <row r="3" spans="1:2" x14ac:dyDescent="0.25">
      <c r="A3" s="7" t="s">
        <v>206</v>
      </c>
      <c r="B3" s="18">
        <v>128980175.33</v>
      </c>
    </row>
    <row r="4" spans="1:2" s="5" customFormat="1" x14ac:dyDescent="0.25">
      <c r="A4" s="5" t="s">
        <v>207</v>
      </c>
      <c r="B4" s="28">
        <v>134807559.4</v>
      </c>
    </row>
    <row r="5" spans="1:2" x14ac:dyDescent="0.25">
      <c r="A5" s="7" t="s">
        <v>208</v>
      </c>
      <c r="B5" s="18">
        <v>-32342238.89999999</v>
      </c>
    </row>
    <row r="6" spans="1:2" x14ac:dyDescent="0.25">
      <c r="A6" s="7" t="s">
        <v>209</v>
      </c>
      <c r="B6" s="18">
        <v>-8401090.04195329</v>
      </c>
    </row>
    <row r="7" spans="1:2" s="5" customFormat="1" x14ac:dyDescent="0.25">
      <c r="A7" s="5" t="s">
        <v>210</v>
      </c>
      <c r="B7" s="28">
        <v>94064230.45804672</v>
      </c>
    </row>
    <row r="8" spans="1:2" x14ac:dyDescent="0.25">
      <c r="A8" s="7" t="s">
        <v>211</v>
      </c>
      <c r="B8" s="18">
        <v>1482545.3015211688</v>
      </c>
    </row>
    <row r="9" spans="1:2" x14ac:dyDescent="0.25">
      <c r="A9" s="7" t="s">
        <v>212</v>
      </c>
      <c r="B9" s="18">
        <v>13887252.773478832</v>
      </c>
    </row>
    <row r="10" spans="1:2" s="5" customFormat="1" x14ac:dyDescent="0.25">
      <c r="A10" s="5" t="s">
        <v>213</v>
      </c>
      <c r="B10" s="28">
        <v>15369798.075000001</v>
      </c>
    </row>
    <row r="11" spans="1:2" s="5" customFormat="1" x14ac:dyDescent="0.25">
      <c r="A11" s="5" t="s">
        <v>214</v>
      </c>
      <c r="B11" s="28">
        <v>119437761.325</v>
      </c>
    </row>
    <row r="12" spans="1:2" x14ac:dyDescent="0.25">
      <c r="A12" s="7" t="s">
        <v>215</v>
      </c>
      <c r="B12" s="18">
        <v>87095522.42500001</v>
      </c>
    </row>
    <row r="14" ht="24" customHeight="1" spans="1:5" x14ac:dyDescent="0.25">
      <c r="A14" s="14" t="s">
        <v>37</v>
      </c>
      <c r="B14" s="15" t="s">
        <v>216</v>
      </c>
      <c r="C14" s="30" t="s">
        <v>217</v>
      </c>
      <c r="D14" s="15" t="s">
        <v>218</v>
      </c>
      <c r="E14" s="15" t="s">
        <v>219</v>
      </c>
    </row>
    <row r="15" spans="1:5" x14ac:dyDescent="0.25">
      <c r="A15" s="17">
        <v>42513</v>
      </c>
      <c r="B15" s="18">
        <v>-2576560</v>
      </c>
      <c r="C15" s="31">
        <v>9.112328767123287</v>
      </c>
      <c r="D15" s="18">
        <v>-3683440.4070266513</v>
      </c>
      <c r="E15" s="18">
        <v>1106880.4070266513</v>
      </c>
    </row>
    <row r="16" spans="1:5" x14ac:dyDescent="0.25">
      <c r="A16" s="17">
        <v>42542</v>
      </c>
      <c r="B16" s="18">
        <v>-68880.18</v>
      </c>
      <c r="C16" s="31">
        <v>9.032876712328767</v>
      </c>
      <c r="D16" s="18">
        <v>-98164.47025292394</v>
      </c>
      <c r="E16" s="18">
        <v>29284.29025292395</v>
      </c>
    </row>
    <row r="17" spans="1:5" x14ac:dyDescent="0.25">
      <c r="A17" s="17">
        <v>42580</v>
      </c>
      <c r="B17" s="18">
        <v>-478588</v>
      </c>
      <c r="C17" s="31">
        <v>8.92876712328767</v>
      </c>
      <c r="D17" s="18">
        <v>-679279.5261981408</v>
      </c>
      <c r="E17" s="18">
        <v>200691.5261981408</v>
      </c>
    </row>
    <row r="18" spans="1:5" x14ac:dyDescent="0.25">
      <c r="A18" s="17">
        <v>42592</v>
      </c>
      <c r="B18" s="18">
        <v>-30000</v>
      </c>
      <c r="C18" s="31">
        <v>8.895890410958904</v>
      </c>
      <c r="D18" s="18">
        <v>-42525.357612577136</v>
      </c>
      <c r="E18" s="18">
        <v>12525.357612577136</v>
      </c>
    </row>
    <row r="19" spans="1:5" x14ac:dyDescent="0.25">
      <c r="A19" s="17">
        <v>42613</v>
      </c>
      <c r="B19" s="18">
        <v>-66640</v>
      </c>
      <c r="C19" s="31">
        <v>8.838356164383562</v>
      </c>
      <c r="D19" s="18">
        <v>-94250.0757205078</v>
      </c>
      <c r="E19" s="18">
        <v>27610.075720507797</v>
      </c>
    </row>
    <row r="20" spans="1:5" x14ac:dyDescent="0.25">
      <c r="A20" s="17">
        <v>42643</v>
      </c>
      <c r="B20" s="18">
        <v>-66640</v>
      </c>
      <c r="C20" s="31">
        <v>8.756164383561643</v>
      </c>
      <c r="D20" s="18">
        <v>-93946.73845175211</v>
      </c>
      <c r="E20" s="18">
        <v>27306.738451752113</v>
      </c>
    </row>
    <row r="21" spans="1:5" x14ac:dyDescent="0.25">
      <c r="A21" s="17">
        <v>42661</v>
      </c>
      <c r="B21" s="18">
        <v>-1470000</v>
      </c>
      <c r="C21" s="31">
        <v>8.706849315068494</v>
      </c>
      <c r="D21" s="18">
        <v>-2068350.1081169338</v>
      </c>
      <c r="E21" s="18">
        <v>598350.1081169338</v>
      </c>
    </row>
    <row r="22" spans="1:5" x14ac:dyDescent="0.25">
      <c r="A22" s="17">
        <v>42674</v>
      </c>
      <c r="B22" s="18">
        <v>-66640</v>
      </c>
      <c r="C22" s="31">
        <v>8.67123287671233</v>
      </c>
      <c r="D22" s="18">
        <v>-93634.31552961729</v>
      </c>
      <c r="E22" s="18">
        <v>26994.31552961729</v>
      </c>
    </row>
    <row r="23" spans="1:5" x14ac:dyDescent="0.25">
      <c r="A23" s="17">
        <v>42681</v>
      </c>
      <c r="B23" s="18">
        <v>-150000</v>
      </c>
      <c r="C23" s="31">
        <v>8.652054794520549</v>
      </c>
      <c r="D23" s="18">
        <v>-210603.0439667416</v>
      </c>
      <c r="E23" s="18">
        <v>60603.04396674159</v>
      </c>
    </row>
    <row r="24" spans="1:5" x14ac:dyDescent="0.25">
      <c r="A24" s="17">
        <v>42704</v>
      </c>
      <c r="B24" s="18">
        <v>-66640</v>
      </c>
      <c r="C24" s="31">
        <v>8.58904109589041</v>
      </c>
      <c r="D24" s="18">
        <v>-93332.9600419168</v>
      </c>
      <c r="E24" s="18">
        <v>26692.9600419168</v>
      </c>
    </row>
    <row r="25" spans="1:5" x14ac:dyDescent="0.25">
      <c r="A25" s="17">
        <v>42732</v>
      </c>
      <c r="B25" s="18">
        <v>-66640</v>
      </c>
      <c r="C25" s="31">
        <v>8.512328767123288</v>
      </c>
      <c r="D25" s="18">
        <v>-93052.57004039703</v>
      </c>
      <c r="E25" s="18">
        <v>26412.570040397026</v>
      </c>
    </row>
    <row r="26" spans="1:5" x14ac:dyDescent="0.25">
      <c r="A26" s="17">
        <v>42740</v>
      </c>
      <c r="B26" s="18">
        <v>-1500000</v>
      </c>
      <c r="C26" s="31">
        <v>8.490410958904109</v>
      </c>
      <c r="D26" s="18">
        <v>-2092720.8907254694</v>
      </c>
      <c r="E26" s="18">
        <v>592720.8907254694</v>
      </c>
    </row>
    <row r="27" spans="1:5" x14ac:dyDescent="0.25">
      <c r="A27" s="17">
        <v>42765</v>
      </c>
      <c r="B27" s="18">
        <v>-269920</v>
      </c>
      <c r="C27" s="31">
        <v>8.421917808219177</v>
      </c>
      <c r="D27" s="18">
        <v>-375567.8853270149</v>
      </c>
      <c r="E27" s="18">
        <v>105647.8853270149</v>
      </c>
    </row>
    <row r="28" spans="1:5" x14ac:dyDescent="0.25">
      <c r="A28" s="17">
        <v>42850</v>
      </c>
      <c r="B28" s="18">
        <v>-199920</v>
      </c>
      <c r="C28" s="31">
        <v>8.189041095890412</v>
      </c>
      <c r="D28" s="18">
        <v>-275640.45531907753</v>
      </c>
      <c r="E28" s="18">
        <v>75720.45531907753</v>
      </c>
    </row>
    <row r="29" spans="1:5" x14ac:dyDescent="0.25">
      <c r="A29" s="17">
        <v>42865</v>
      </c>
      <c r="B29" s="18">
        <v>-850000</v>
      </c>
      <c r="C29" s="31">
        <v>8.147945205479452</v>
      </c>
      <c r="D29" s="18">
        <v>-1170053.2869742543</v>
      </c>
      <c r="E29" s="18">
        <v>320053.2869742543</v>
      </c>
    </row>
    <row r="30" spans="1:5" x14ac:dyDescent="0.25">
      <c r="A30" s="17">
        <v>42921</v>
      </c>
      <c r="B30" s="18">
        <v>-199920</v>
      </c>
      <c r="C30" s="31">
        <v>7.994520547945205</v>
      </c>
      <c r="D30" s="18">
        <v>-273545.53111193073</v>
      </c>
      <c r="E30" s="18">
        <v>73625.53111193073</v>
      </c>
    </row>
    <row r="31" spans="1:5" x14ac:dyDescent="0.25">
      <c r="A31" s="17">
        <v>42942</v>
      </c>
      <c r="B31" s="18">
        <v>-449976.38</v>
      </c>
      <c r="C31" s="31">
        <v>7.936986301369863</v>
      </c>
      <c r="D31" s="18">
        <v>-614303.653471382</v>
      </c>
      <c r="E31" s="18">
        <v>164327.27347138198</v>
      </c>
    </row>
    <row r="32" spans="1:5" x14ac:dyDescent="0.25">
      <c r="A32" s="17">
        <v>43067</v>
      </c>
      <c r="B32" s="18">
        <v>-199920</v>
      </c>
      <c r="C32" s="31">
        <v>7.594520547945206</v>
      </c>
      <c r="D32" s="18">
        <v>-269287.5582656918</v>
      </c>
      <c r="E32" s="18">
        <v>69367.5582656918</v>
      </c>
    </row>
    <row r="33" spans="1:5" x14ac:dyDescent="0.25">
      <c r="A33" s="17">
        <v>43102</v>
      </c>
      <c r="B33" s="18">
        <v>-1016950</v>
      </c>
      <c r="C33" s="31">
        <v>7.498630136986302</v>
      </c>
      <c r="D33" s="18">
        <v>-1364665.813373168</v>
      </c>
      <c r="E33" s="18">
        <v>347715.813373168</v>
      </c>
    </row>
    <row r="34" spans="1:5" x14ac:dyDescent="0.25">
      <c r="A34" s="17">
        <v>43125</v>
      </c>
      <c r="B34" s="18">
        <v>-688341.8400000001</v>
      </c>
      <c r="C34" s="31">
        <v>7.435616438356164</v>
      </c>
      <c r="D34" s="18">
        <v>-921419.8121087562</v>
      </c>
      <c r="E34" s="18">
        <v>233077.97210875608</v>
      </c>
    </row>
    <row r="35" spans="1:5" x14ac:dyDescent="0.25">
      <c r="A35" s="17">
        <v>43147</v>
      </c>
      <c r="B35" s="18">
        <v>-251234</v>
      </c>
      <c r="C35" s="31">
        <v>7.375342465753425</v>
      </c>
      <c r="D35" s="18">
        <v>-335509.7331969053</v>
      </c>
      <c r="E35" s="18">
        <v>84275.73319690529</v>
      </c>
    </row>
    <row r="36" spans="1:5" x14ac:dyDescent="0.25">
      <c r="A36" s="17">
        <v>43166</v>
      </c>
      <c r="B36" s="18">
        <v>-1422880</v>
      </c>
      <c r="C36" s="31">
        <v>7.323287671232877</v>
      </c>
      <c r="D36" s="18">
        <v>-1896305.5610925157</v>
      </c>
      <c r="E36" s="18">
        <v>473425.5610925157</v>
      </c>
    </row>
    <row r="37" spans="1:5" x14ac:dyDescent="0.25">
      <c r="A37" s="17">
        <v>43196</v>
      </c>
      <c r="B37" s="18">
        <v>-199920</v>
      </c>
      <c r="C37" s="31">
        <v>7.241095890410959</v>
      </c>
      <c r="D37" s="18">
        <v>-265580.5624453162</v>
      </c>
      <c r="E37" s="18">
        <v>65660.56244531617</v>
      </c>
    </row>
    <row r="38" spans="1:5" x14ac:dyDescent="0.25">
      <c r="A38" s="17">
        <v>43265</v>
      </c>
      <c r="B38" s="18">
        <v>-1078000</v>
      </c>
      <c r="C38" s="31">
        <v>7.052054794520548</v>
      </c>
      <c r="D38" s="18">
        <v>-1421473.6152360933</v>
      </c>
      <c r="E38" s="18">
        <v>343473.6152360933</v>
      </c>
    </row>
    <row r="39" spans="1:5" x14ac:dyDescent="0.25">
      <c r="A39" s="17">
        <v>43327</v>
      </c>
      <c r="B39" s="18">
        <v>-1059920</v>
      </c>
      <c r="C39" s="31">
        <v>6.882191780821918</v>
      </c>
      <c r="D39" s="18">
        <v>-1388352.6539705328</v>
      </c>
      <c r="E39" s="18">
        <v>328432.6539705328</v>
      </c>
    </row>
    <row r="40" spans="1:5" x14ac:dyDescent="0.25">
      <c r="A40" s="17">
        <v>43398</v>
      </c>
      <c r="B40" s="18">
        <v>-1062920</v>
      </c>
      <c r="C40" s="31">
        <v>6.6876712328767125</v>
      </c>
      <c r="D40" s="18">
        <v>-1381700.6187717784</v>
      </c>
      <c r="E40" s="18">
        <v>318780.6187717784</v>
      </c>
    </row>
    <row r="41" spans="1:5" x14ac:dyDescent="0.25">
      <c r="A41" s="17">
        <v>43417</v>
      </c>
      <c r="B41" s="18">
        <v>-1711564.8900000001</v>
      </c>
      <c r="C41" s="31">
        <v>6.635616438356164</v>
      </c>
      <c r="D41" s="18">
        <v>-2220343.0285306866</v>
      </c>
      <c r="E41" s="18">
        <v>508778.1385306865</v>
      </c>
    </row>
    <row r="42" spans="1:5" x14ac:dyDescent="0.25">
      <c r="A42" s="17">
        <v>43427</v>
      </c>
      <c r="B42" s="18">
        <v>-1500000</v>
      </c>
      <c r="C42" s="31">
        <v>6.608219178082192</v>
      </c>
      <c r="D42" s="18">
        <v>-1943798.7498619647</v>
      </c>
      <c r="E42" s="18">
        <v>443798.7498619647</v>
      </c>
    </row>
    <row r="43" spans="1:5" x14ac:dyDescent="0.25">
      <c r="A43" s="17">
        <v>43453</v>
      </c>
      <c r="B43" s="18">
        <v>-415000</v>
      </c>
      <c r="C43" s="31">
        <v>6.536986301369863</v>
      </c>
      <c r="D43" s="18">
        <v>-536283.9535298818</v>
      </c>
      <c r="E43" s="18">
        <v>121283.95352988178</v>
      </c>
    </row>
    <row r="44" spans="1:5" x14ac:dyDescent="0.25">
      <c r="A44" s="17">
        <v>43479</v>
      </c>
      <c r="B44" s="18">
        <v>-599920</v>
      </c>
      <c r="C44" s="31">
        <v>6.465753424657534</v>
      </c>
      <c r="D44" s="18">
        <v>-773084.0488348152</v>
      </c>
      <c r="E44" s="18">
        <v>173164.04883481516</v>
      </c>
    </row>
    <row r="45" spans="1:5" x14ac:dyDescent="0.25">
      <c r="A45" s="17">
        <v>43581</v>
      </c>
      <c r="B45" s="18">
        <v>-665280</v>
      </c>
      <c r="C45" s="31">
        <v>6.186301369863013</v>
      </c>
      <c r="D45" s="18">
        <v>-847964.8260158964</v>
      </c>
      <c r="E45" s="18">
        <v>182684.8260158964</v>
      </c>
    </row>
    <row r="46" spans="1:5" x14ac:dyDescent="0.25">
      <c r="A46" s="17">
        <v>43587</v>
      </c>
      <c r="B46" s="18">
        <v>-500000</v>
      </c>
      <c r="C46" s="31">
        <v>6.16986301369863</v>
      </c>
      <c r="D46" s="18">
        <v>-636888.4521524584</v>
      </c>
      <c r="E46" s="18">
        <v>136888.45215245837</v>
      </c>
    </row>
    <row r="47" spans="1:5" x14ac:dyDescent="0.25">
      <c r="A47" s="17">
        <v>43661</v>
      </c>
      <c r="B47" s="18">
        <v>-743913.7000000001</v>
      </c>
      <c r="C47" s="31">
        <v>5.967123287671233</v>
      </c>
      <c r="D47" s="18">
        <v>-940075.1926987533</v>
      </c>
      <c r="E47" s="18">
        <v>196161.49269875325</v>
      </c>
    </row>
    <row r="48" spans="1:5" x14ac:dyDescent="0.25">
      <c r="A48" s="17">
        <v>43685</v>
      </c>
      <c r="B48" s="18">
        <v>-250000</v>
      </c>
      <c r="C48" s="31">
        <v>5.901369863013699</v>
      </c>
      <c r="D48" s="18">
        <v>-315108.4459614864</v>
      </c>
      <c r="E48" s="18">
        <v>65108.44596148637</v>
      </c>
    </row>
    <row r="49" spans="1:5" x14ac:dyDescent="0.25">
      <c r="A49" s="17">
        <v>43712</v>
      </c>
      <c r="B49" s="18">
        <v>-218240</v>
      </c>
      <c r="C49" s="31">
        <v>5.8273972602739725</v>
      </c>
      <c r="D49" s="18">
        <v>-274280.1559595901</v>
      </c>
      <c r="E49" s="18">
        <v>56040.155959590105</v>
      </c>
    </row>
    <row r="50" spans="1:5" x14ac:dyDescent="0.25">
      <c r="A50" s="17">
        <v>43731</v>
      </c>
      <c r="B50" s="18">
        <v>-185037.06</v>
      </c>
      <c r="C50" s="31">
        <v>5.7753424657534245</v>
      </c>
      <c r="D50" s="18">
        <v>-232076.99220201175</v>
      </c>
      <c r="E50" s="18">
        <v>47039.932202011754</v>
      </c>
    </row>
    <row r="51" spans="1:5" x14ac:dyDescent="0.25">
      <c r="A51" s="17">
        <v>43781</v>
      </c>
      <c r="B51" s="18">
        <v>-531772.39</v>
      </c>
      <c r="C51" s="31">
        <v>5.638356164383562</v>
      </c>
      <c r="D51" s="18">
        <v>-663385.2612156739</v>
      </c>
      <c r="E51" s="18">
        <v>131612.87121567386</v>
      </c>
    </row>
    <row r="52" spans="1:5" x14ac:dyDescent="0.25">
      <c r="A52" s="17">
        <v>43839</v>
      </c>
      <c r="B52" s="18">
        <v>-1029567.3999999999</v>
      </c>
      <c r="C52" s="31">
        <v>5.47945205479452</v>
      </c>
      <c r="D52" s="18">
        <v>-1276403.9771066757</v>
      </c>
      <c r="E52" s="18">
        <v>246836.57710667583</v>
      </c>
    </row>
    <row r="53" spans="1:5" x14ac:dyDescent="0.25">
      <c r="A53" s="17">
        <v>43865</v>
      </c>
      <c r="B53" s="18">
        <v>-1178820</v>
      </c>
      <c r="C53" s="31">
        <v>5.4082191780821915</v>
      </c>
      <c r="D53" s="18">
        <v>-1457362.2901806498</v>
      </c>
      <c r="E53" s="18">
        <v>278542.29018064984</v>
      </c>
    </row>
    <row r="54" spans="1:5" x14ac:dyDescent="0.25">
      <c r="A54" s="17">
        <v>43894</v>
      </c>
      <c r="B54" s="18">
        <v>-625004.83</v>
      </c>
      <c r="C54" s="31">
        <v>5.328767123287672</v>
      </c>
      <c r="D54" s="18">
        <v>-770282.572275752</v>
      </c>
      <c r="E54" s="18">
        <v>145277.742275752</v>
      </c>
    </row>
    <row r="55" spans="1:5" x14ac:dyDescent="0.25">
      <c r="A55" s="17">
        <v>43930</v>
      </c>
      <c r="B55" s="18">
        <v>-116620.02</v>
      </c>
      <c r="C55" s="31">
        <v>5.23013698630137</v>
      </c>
      <c r="D55" s="18">
        <v>-143172.5662609254</v>
      </c>
      <c r="E55" s="18">
        <v>26552.546260925403</v>
      </c>
    </row>
    <row r="56" spans="1:5" x14ac:dyDescent="0.25">
      <c r="A56" s="17">
        <v>43957</v>
      </c>
      <c r="B56" s="18">
        <v>-50000</v>
      </c>
      <c r="C56" s="31">
        <v>5.156164383561644</v>
      </c>
      <c r="D56" s="18">
        <v>-61206.38105496376</v>
      </c>
      <c r="E56" s="18">
        <v>11206.381054963756</v>
      </c>
    </row>
    <row r="57" spans="1:5" x14ac:dyDescent="0.25">
      <c r="A57" s="17">
        <v>44008</v>
      </c>
      <c r="B57" s="18">
        <v>-695402.79</v>
      </c>
      <c r="C57" s="31">
        <v>5.016438356164383</v>
      </c>
      <c r="D57" s="18">
        <v>-846609.4763655892</v>
      </c>
      <c r="E57" s="18">
        <v>151206.68636558915</v>
      </c>
    </row>
    <row r="58" spans="1:5" x14ac:dyDescent="0.25">
      <c r="A58" s="17">
        <v>44035</v>
      </c>
      <c r="B58" s="18">
        <v>-964175.02</v>
      </c>
      <c r="C58" s="31">
        <v>4.942465753424657</v>
      </c>
      <c r="D58" s="18">
        <v>-1170422.256569516</v>
      </c>
      <c r="E58" s="18">
        <v>206247.2365695159</v>
      </c>
    </row>
    <row r="59" spans="1:5" x14ac:dyDescent="0.25">
      <c r="A59" s="17">
        <v>44085</v>
      </c>
      <c r="B59" s="18">
        <v>-113680</v>
      </c>
      <c r="C59" s="31">
        <v>4.8054794520547945</v>
      </c>
      <c r="D59" s="18">
        <v>-137257.92429604472</v>
      </c>
      <c r="E59" s="18">
        <v>23577.924296044715</v>
      </c>
    </row>
    <row r="60" spans="1:5" x14ac:dyDescent="0.25">
      <c r="A60" s="17">
        <v>44117</v>
      </c>
      <c r="B60" s="18">
        <v>-100000</v>
      </c>
      <c r="C60" s="31">
        <v>4.717808219178083</v>
      </c>
      <c r="D60" s="18">
        <v>-120326.15195801815</v>
      </c>
      <c r="E60" s="18">
        <v>20326.15195801815</v>
      </c>
    </row>
    <row r="61" spans="1:5" x14ac:dyDescent="0.25">
      <c r="A61" s="17">
        <v>44119</v>
      </c>
      <c r="B61" s="18">
        <v>-169317.4</v>
      </c>
      <c r="C61" s="31">
        <v>4.712328767123288</v>
      </c>
      <c r="D61" s="18">
        <v>-203689.33284062456</v>
      </c>
      <c r="E61" s="18">
        <v>34371.93284062456</v>
      </c>
    </row>
    <row r="62" spans="1:5" x14ac:dyDescent="0.25">
      <c r="A62" s="17">
        <v>44146</v>
      </c>
      <c r="B62" s="18">
        <v>-666632</v>
      </c>
      <c r="C62" s="31">
        <v>4.638356164383562</v>
      </c>
      <c r="D62" s="18">
        <v>-799636.9451894618</v>
      </c>
      <c r="E62" s="18">
        <v>133004.9451894618</v>
      </c>
    </row>
    <row r="63" spans="1:5" x14ac:dyDescent="0.25">
      <c r="A63" s="17">
        <v>44179</v>
      </c>
      <c r="B63" s="18">
        <v>-1416962</v>
      </c>
      <c r="C63" s="31">
        <v>4.5479452054794525</v>
      </c>
      <c r="D63" s="18">
        <v>-1693654.8000783708</v>
      </c>
      <c r="E63" s="18">
        <v>276692.80007837084</v>
      </c>
    </row>
    <row r="64" spans="1:5" x14ac:dyDescent="0.25">
      <c r="A64" s="17">
        <v>44278</v>
      </c>
      <c r="B64" s="18">
        <v>-116620</v>
      </c>
      <c r="C64" s="31">
        <v>4.276712328767124</v>
      </c>
      <c r="D64" s="18">
        <v>-137917.6121240363</v>
      </c>
      <c r="E64" s="18">
        <v>21297.6121240363</v>
      </c>
    </row>
    <row r="65" spans="1:5" x14ac:dyDescent="0.25">
      <c r="A65" s="17">
        <v>44358</v>
      </c>
      <c r="B65" s="18">
        <v>-666632</v>
      </c>
      <c r="C65" s="31">
        <v>4.057534246575343</v>
      </c>
      <c r="D65" s="18">
        <v>-781626.9309514606</v>
      </c>
      <c r="E65" s="18">
        <v>114994.93095146061</v>
      </c>
    </row>
    <row r="66" spans="1:5" x14ac:dyDescent="0.25">
      <c r="A66" s="17">
        <v>44511</v>
      </c>
      <c r="B66" s="18">
        <v>-718397</v>
      </c>
      <c r="C66" s="31">
        <v>3.638356164383562</v>
      </c>
      <c r="D66" s="18">
        <v>-828586.5228164083</v>
      </c>
      <c r="E66" s="18">
        <v>110189.52281640831</v>
      </c>
    </row>
    <row r="67" spans="1:5" x14ac:dyDescent="0.25">
      <c r="A67" s="17">
        <v>44756</v>
      </c>
      <c r="B67" s="18">
        <v>-51765</v>
      </c>
      <c r="C67" s="31">
        <v>2.967123287671233</v>
      </c>
      <c r="D67" s="18">
        <v>-58153.55060839166</v>
      </c>
      <c r="E67" s="18">
        <v>6388.5506083916625</v>
      </c>
    </row>
    <row r="68" spans="1:5" x14ac:dyDescent="0.25">
      <c r="A68" s="17">
        <v>44833</v>
      </c>
      <c r="B68" s="18">
        <v>-51765</v>
      </c>
      <c r="C68" s="31">
        <v>2.756164383561644</v>
      </c>
      <c r="D68" s="18">
        <v>-57674.37560513371</v>
      </c>
      <c r="E68" s="18">
        <v>5909.375605133711</v>
      </c>
    </row>
    <row r="69" spans="1:5" x14ac:dyDescent="0.25">
      <c r="A69" s="17">
        <v>44916</v>
      </c>
      <c r="B69" s="18">
        <v>-26180</v>
      </c>
      <c r="C69" s="31">
        <v>2.5287671232876714</v>
      </c>
      <c r="D69" s="18">
        <v>-28909.660437490704</v>
      </c>
      <c r="E69" s="18">
        <v>2729.6604374907038</v>
      </c>
    </row>
    <row r="70" spans="1:5" x14ac:dyDescent="0.25">
      <c r="A70" s="17">
        <v>45037</v>
      </c>
      <c r="B70" s="18">
        <v>-74970</v>
      </c>
      <c r="C70" s="31">
        <v>2.197260273972603</v>
      </c>
      <c r="D70" s="18">
        <v>-81717.33421402145</v>
      </c>
      <c r="E70" s="18">
        <v>6747.334214021452</v>
      </c>
    </row>
    <row r="71" spans="1:5" x14ac:dyDescent="0.25">
      <c r="A71" s="17">
        <v>45121</v>
      </c>
      <c r="B71" s="18">
        <v>-101150</v>
      </c>
      <c r="C71" s="31">
        <v>1.9671232876712328</v>
      </c>
      <c r="D71" s="18">
        <v>-109262.86033849006</v>
      </c>
      <c r="E71" s="18">
        <v>8112.860338490063</v>
      </c>
    </row>
    <row r="72" spans="1:5" x14ac:dyDescent="0.25">
      <c r="A72" s="17">
        <v>45184</v>
      </c>
      <c r="B72" s="18">
        <v>-150000</v>
      </c>
      <c r="C72" s="31">
        <v>1.7945205479452055</v>
      </c>
      <c r="D72" s="18">
        <v>-160937.75410390896</v>
      </c>
      <c r="E72" s="18">
        <v>10937.754103908956</v>
      </c>
    </row>
    <row r="73" spans="1:5" x14ac:dyDescent="0.25">
      <c r="A73" s="17">
        <v>45730</v>
      </c>
      <c r="B73" s="18">
        <v>-380800</v>
      </c>
      <c r="C73" s="31">
        <v>0.29863013698630136</v>
      </c>
      <c r="D73" s="18">
        <v>-385286.3368210336</v>
      </c>
      <c r="E73" s="18">
        <v>4486.336821033619</v>
      </c>
    </row>
    <row r="74" spans="1:5" x14ac:dyDescent="0.25">
      <c r="A74" s="17">
        <v>43581</v>
      </c>
      <c r="B74" s="18">
        <v>467514.66</v>
      </c>
      <c r="C74" s="31">
        <v>6.186301369863013</v>
      </c>
      <c r="D74" s="18">
        <v>595893.4393440069</v>
      </c>
      <c r="E74" s="18">
        <v>-128378.77934400697</v>
      </c>
    </row>
    <row r="75" spans="1:5" x14ac:dyDescent="0.25">
      <c r="A75" s="17">
        <v>43867</v>
      </c>
      <c r="B75" s="18">
        <v>3000000</v>
      </c>
      <c r="C75" s="31">
        <v>5.402739726027397</v>
      </c>
      <c r="D75" s="18">
        <v>3708070.2524366854</v>
      </c>
      <c r="E75" s="18">
        <v>-708070.2524366854</v>
      </c>
    </row>
    <row r="76" spans="1:5" x14ac:dyDescent="0.25">
      <c r="A76" s="17">
        <v>43867</v>
      </c>
      <c r="B76" s="18">
        <v>462362.26</v>
      </c>
      <c r="C76" s="31">
        <v>5.402739726027397</v>
      </c>
      <c r="D76" s="18">
        <v>571490.5807184655</v>
      </c>
      <c r="E76" s="18">
        <v>-109128.32071846549</v>
      </c>
    </row>
    <row r="77" spans="1:5" x14ac:dyDescent="0.25">
      <c r="A77" s="17">
        <v>44012</v>
      </c>
      <c r="B77" s="18">
        <v>571645</v>
      </c>
      <c r="C77" s="31">
        <v>5.005479452054795</v>
      </c>
      <c r="D77" s="18">
        <v>695643.0315939568</v>
      </c>
      <c r="E77" s="18">
        <v>-123998.03159395675</v>
      </c>
    </row>
    <row r="78" spans="1:5" x14ac:dyDescent="0.25">
      <c r="A78" s="17">
        <v>44146</v>
      </c>
      <c r="B78" s="18">
        <v>59963.92</v>
      </c>
      <c r="C78" s="31">
        <v>4.638356164383562</v>
      </c>
      <c r="D78" s="18">
        <v>71927.78896060387</v>
      </c>
      <c r="E78" s="18">
        <v>-11963.868960603868</v>
      </c>
    </row>
    <row r="79" spans="1:5" x14ac:dyDescent="0.25">
      <c r="A79" s="17">
        <v>44533</v>
      </c>
      <c r="B79" s="18">
        <v>135390.36</v>
      </c>
      <c r="C79" s="31">
        <v>3.578082191780822</v>
      </c>
      <c r="D79" s="18">
        <v>155788.15393791796</v>
      </c>
      <c r="E79" s="18">
        <v>-20397.793937917973</v>
      </c>
    </row>
    <row r="80" spans="1:5" x14ac:dyDescent="0.25">
      <c r="A80" s="17">
        <v>44545</v>
      </c>
      <c r="B80" s="18">
        <v>205997.79</v>
      </c>
      <c r="C80" s="31">
        <v>3.5452054794520547</v>
      </c>
      <c r="D80" s="18">
        <v>236727.79287107635</v>
      </c>
      <c r="E80" s="18">
        <v>-30730.002871076344</v>
      </c>
    </row>
    <row r="81" spans="1:5" x14ac:dyDescent="0.25">
      <c r="A81" s="17">
        <v>44756</v>
      </c>
      <c r="B81" s="18">
        <v>924510.08</v>
      </c>
      <c r="C81" s="31">
        <v>2.967123287671233</v>
      </c>
      <c r="D81" s="18">
        <v>1038608.0116922287</v>
      </c>
      <c r="E81" s="18">
        <v>-114097.93169222877</v>
      </c>
    </row>
    <row r="82" spans="1:5" x14ac:dyDescent="0.25">
      <c r="A82" s="19" t="s">
        <v>76</v>
      </c>
      <c r="B82" s="12"/>
      <c r="C82" s="29"/>
      <c r="D82" s="12"/>
      <c r="E82" s="20">
        <f>SUM(E15:E81)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1.3 Fund Summary</vt:lpstr>
      <vt:lpstr>Capital Calls</vt:lpstr>
      <vt:lpstr>Distributions</vt:lpstr>
      <vt:lpstr>1.6 Historical KPIs</vt:lpstr>
      <vt:lpstr>2.1 Portfolio Overview</vt:lpstr>
      <vt:lpstr>2.2a Valuations</vt:lpstr>
      <vt:lpstr>2.2b Valuation change</vt:lpstr>
      <vt:lpstr>NAV</vt:lpstr>
      <vt:lpstr>Carry Hurdle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 Fund Reporting</dc:creator>
  <dc:title/>
  <dc:subject/>
  <dc:description/>
  <cp:keywords/>
  <cp:category/>
  <cp:lastModifiedBy>Unknown</cp:lastModifiedBy>
  <dcterms:created xsi:type="dcterms:W3CDTF">2026-07-22T01:09:52Z</dcterms:created>
  <dcterms:modified xsi:type="dcterms:W3CDTF">2026-07-22T01:09:52Z</dcterms:modified>
</cp:coreProperties>
</file>